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Transparencia\"/>
    </mc:Choice>
  </mc:AlternateContent>
  <bookViews>
    <workbookView xWindow="0" yWindow="0" windowWidth="24000" windowHeight="9735"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F3" i="2" l="1"/>
  <c r="F2" i="2"/>
  <c r="Z3" i="2" l="1"/>
  <c r="AE3" i="2" s="1"/>
  <c r="AA3" i="2"/>
  <c r="AB3" i="2"/>
  <c r="AC3" i="2"/>
  <c r="AD3" i="2"/>
  <c r="AF3" i="2"/>
  <c r="AG3" i="2"/>
  <c r="AH3" i="2"/>
  <c r="AI3" i="2"/>
  <c r="AJ3" i="2"/>
  <c r="AK3" i="2"/>
  <c r="AL3" i="2"/>
  <c r="AM3" i="2"/>
  <c r="Y4" i="2"/>
  <c r="Z4" i="2"/>
  <c r="AA4" i="2"/>
  <c r="AB4" i="2"/>
  <c r="AC4" i="2"/>
  <c r="AD4" i="2"/>
  <c r="AE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A7" i="2"/>
  <c r="AB7" i="2"/>
  <c r="AC7" i="2"/>
  <c r="AD7" i="2"/>
  <c r="AE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3" i="2" l="1"/>
  <c r="Y2"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<sst xmlns="http://schemas.openxmlformats.org/spreadsheetml/2006/main" count="20158" uniqueCount="19964">
  <si>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</si>
  <si>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</si>
  <si>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</si>
  <si>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</si>
  <si>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</si>
  <si>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</si>
  <si>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</si>
  <si>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</si>
  <si>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</si>
  <si>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</si>
  <si>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</si>
  <si>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</si>
  <si>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</si>
  <si>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</si>
  <si>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</si>
  <si>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</si>
  <si>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</si>
  <si>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</si>
  <si>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</si>
  <si>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</si>
  <si>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</si>
  <si>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</si>
  <si>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</si>
  <si>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</si>
  <si>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</si>
  <si>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</si>
  <si>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</si>
  <si>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</si>
  <si>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</si>
  <si>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</si>
  <si>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</si>
  <si>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</si>
  <si>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</si>
  <si>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</si>
  <si>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</si>
  <si>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</si>
  <si>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</si>
  <si>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</si>
  <si>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</si>
  <si>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</si>
  <si>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</si>
  <si>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</si>
  <si>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</si>
  <si>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</si>
  <si>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</si>
  <si>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</si>
  <si>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</si>
  <si>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</si>
  <si>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</si>
  <si>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</si>
  <si>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</si>
  <si>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</si>
  <si>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</si>
  <si>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</si>
  <si>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</si>
  <si>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</si>
  <si>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</si>
  <si>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</si>
  <si>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</si>
  <si>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</si>
  <si>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</si>
  <si>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</si>
  <si>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</si>
  <si>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</si>
  <si>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</si>
  <si>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</si>
  <si>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</si>
  <si>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</si>
  <si>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</si>
  <si>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</si>
  <si>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</si>
  <si>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</si>
  <si>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</si>
  <si>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</si>
  <si>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</si>
  <si>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</si>
  <si>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</si>
  <si>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</si>
  <si>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</si>
  <si>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</si>
  <si>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</si>
  <si>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</si>
  <si>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</si>
  <si>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</si>
  <si>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</si>
  <si>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</si>
  <si>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</si>
  <si>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</si>
  <si>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</si>
  <si>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</si>
  <si>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</si>
  <si>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</si>
  <si>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</si>
  <si>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</si>
  <si>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</si>
  <si>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</si>
  <si>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</si>
  <si>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</si>
  <si>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</si>
  <si>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</si>
  <si>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</si>
  <si>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</si>
  <si>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</si>
  <si>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</si>
  <si>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</si>
  <si>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</si>
  <si>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</si>
  <si>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</si>
  <si>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</si>
  <si>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</si>
  <si>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</si>
  <si>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</si>
  <si>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</si>
  <si>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</si>
  <si>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</si>
  <si>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</si>
  <si>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</si>
  <si>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</si>
  <si>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</si>
  <si>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</si>
  <si>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</si>
  <si>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</si>
  <si>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</si>
  <si>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</si>
  <si>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</si>
  <si>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</si>
  <si>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</si>
  <si>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</si>
  <si>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</si>
  <si>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</si>
  <si>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</si>
  <si>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</si>
  <si>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</si>
  <si>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</si>
  <si>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</si>
  <si>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</si>
  <si>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</si>
  <si>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</si>
  <si>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</si>
  <si>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</si>
  <si>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</si>
  <si>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</si>
  <si>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</si>
  <si>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</si>
  <si>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</si>
  <si>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</si>
  <si>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</si>
  <si>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</si>
  <si>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</si>
  <si>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</si>
  <si>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</si>
  <si>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</si>
  <si>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</si>
  <si>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</si>
  <si>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</si>
  <si>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</si>
  <si>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</si>
  <si>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</si>
  <si>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</si>
  <si>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</si>
  <si>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</si>
  <si>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</si>
  <si>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</si>
  <si>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</si>
  <si>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</si>
  <si>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</si>
  <si>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</si>
  <si>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</si>
  <si>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</si>
  <si>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</si>
  <si>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</si>
  <si>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</si>
  <si>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</si>
  <si>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</si>
  <si>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</si>
  <si>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</si>
  <si>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</si>
  <si>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</si>
  <si>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</si>
  <si>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</si>
  <si>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</si>
  <si>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</si>
  <si>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</si>
  <si>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</si>
  <si>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</si>
  <si>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</si>
  <si>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</si>
  <si>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</si>
  <si>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</si>
  <si>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</si>
  <si>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</si>
  <si>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</si>
  <si>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</si>
  <si>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</si>
  <si>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</si>
  <si>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</si>
  <si>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</si>
  <si>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</si>
  <si>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</si>
  <si>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</si>
  <si>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</si>
  <si>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</si>
  <si>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</si>
  <si>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</si>
  <si>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</si>
  <si>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</si>
  <si>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</si>
  <si>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</si>
  <si>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</si>
  <si>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</si>
  <si>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</si>
  <si>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</si>
  <si>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</si>
  <si>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</si>
  <si>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</si>
  <si>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</si>
  <si>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</si>
  <si>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</si>
  <si>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</si>
  <si>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</si>
  <si>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</si>
  <si>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</si>
  <si>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</si>
  <si>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</si>
  <si>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</si>
  <si>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</si>
  <si>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</si>
  <si>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</si>
  <si>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</si>
  <si>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</si>
  <si>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</si>
  <si>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</si>
  <si>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</si>
  <si>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</si>
  <si>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</si>
  <si>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</si>
  <si>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</si>
  <si>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</si>
  <si>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</si>
  <si>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</si>
  <si>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</si>
  <si>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</si>
  <si>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</si>
  <si>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</si>
  <si>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</si>
  <si>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</si>
  <si>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</si>
  <si>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</si>
  <si>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</si>
  <si>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</si>
  <si>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</si>
  <si>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</si>
  <si>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</si>
  <si>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</si>
  <si>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</si>
  <si>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</si>
  <si>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</si>
  <si>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</si>
  <si>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</si>
  <si>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</si>
  <si>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</si>
  <si>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</si>
  <si>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</si>
  <si>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</si>
  <si>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</si>
  <si>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</si>
  <si>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</si>
  <si>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</si>
  <si>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</si>
  <si>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</si>
  <si>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</si>
  <si>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</si>
  <si>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</si>
  <si>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</si>
  <si>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</si>
  <si>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</si>
  <si>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</si>
  <si>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</si>
  <si>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</si>
  <si>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</si>
  <si>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</si>
  <si>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</si>
  <si>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</si>
  <si>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</si>
  <si>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</si>
  <si>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</si>
  <si>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</si>
  <si>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</si>
  <si>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</si>
  <si>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</si>
  <si>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</si>
  <si>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</si>
  <si>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</si>
  <si>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</si>
  <si>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</si>
  <si>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</si>
  <si>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</si>
  <si>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</si>
  <si>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</si>
  <si>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</si>
  <si>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</si>
  <si>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</si>
  <si>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</si>
  <si>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</si>
  <si>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</si>
  <si>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</si>
  <si>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</si>
  <si>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</si>
  <si>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</si>
  <si>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</si>
  <si>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</si>
  <si>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</si>
  <si>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</si>
  <si>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</si>
  <si>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</si>
  <si>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</si>
  <si>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</si>
  <si>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</si>
  <si>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</si>
  <si>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</si>
  <si>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</si>
  <si>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</si>
  <si>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</si>
  <si>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</si>
  <si>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</si>
  <si>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</si>
  <si>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</si>
  <si>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</si>
  <si>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</si>
  <si>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</si>
  <si>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</si>
  <si>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</si>
  <si>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</si>
  <si>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</si>
  <si>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</si>
  <si>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</si>
  <si>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</si>
  <si>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</si>
  <si>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</si>
  <si>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</si>
  <si>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</si>
  <si>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</si>
  <si>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</si>
  <si>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</si>
  <si>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</si>
  <si>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</si>
  <si>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</si>
  <si>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</si>
  <si>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</si>
  <si>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</si>
  <si>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</si>
  <si>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</si>
  <si>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</si>
  <si>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</si>
  <si>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</si>
  <si>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</si>
  <si>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</si>
  <si>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</si>
  <si>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</si>
  <si>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</si>
  <si>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</si>
  <si>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</si>
  <si>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</si>
  <si>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</si>
  <si>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</si>
  <si>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</si>
  <si>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</si>
  <si>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</si>
  <si>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</si>
  <si>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</si>
  <si>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</si>
  <si>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</si>
  <si>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</si>
  <si>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</si>
  <si>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</si>
  <si>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</si>
  <si>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</si>
  <si>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</si>
  <si>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</si>
  <si>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</si>
  <si>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</si>
  <si>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</si>
  <si>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</si>
  <si>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</si>
  <si>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</si>
  <si>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</si>
  <si>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</si>
  <si>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</si>
  <si>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</si>
  <si>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</si>
  <si>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</si>
  <si>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</si>
  <si>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</si>
  <si>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</si>
  <si>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</si>
  <si>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</si>
  <si>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</si>
  <si>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</si>
  <si>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</si>
  <si>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</si>
  <si>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</si>
  <si>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</si>
  <si>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</si>
  <si>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</si>
  <si>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</si>
  <si>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</si>
  <si>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</si>
  <si>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</si>
  <si>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</si>
  <si>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</si>
  <si>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</si>
  <si>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</si>
  <si>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</si>
  <si>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</si>
  <si>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</si>
  <si>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</si>
  <si>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</si>
  <si>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</si>
  <si>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</si>
  <si>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</si>
  <si>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</si>
  <si>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</si>
  <si>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</si>
  <si>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</si>
  <si>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</si>
  <si>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</si>
  <si>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</si>
  <si>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</si>
  <si>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</si>
  <si>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</si>
  <si>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</si>
  <si>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</si>
  <si>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</si>
  <si>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</si>
  <si>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</si>
  <si>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</si>
  <si>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</si>
  <si>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</si>
  <si>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</si>
  <si>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</si>
  <si>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</si>
  <si>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</si>
  <si>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</si>
  <si>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</si>
  <si>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</si>
  <si>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</si>
  <si>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</si>
  <si>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</si>
  <si>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</si>
  <si>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</si>
  <si>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</si>
  <si>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</si>
  <si>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</si>
  <si>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</si>
  <si>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</si>
  <si>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</si>
  <si>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</si>
  <si>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</si>
  <si>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</si>
  <si>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</si>
  <si>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</si>
  <si>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</si>
  <si>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</si>
  <si>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</si>
  <si>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</si>
  <si>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</si>
  <si>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</si>
  <si>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</si>
  <si>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</si>
  <si>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</si>
  <si>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</si>
  <si>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</si>
  <si>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</si>
  <si>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</si>
  <si>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</si>
  <si>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</si>
  <si>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</si>
  <si>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</si>
  <si>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</si>
  <si>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</si>
  <si>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</si>
  <si>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</si>
  <si>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</si>
  <si>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</si>
  <si>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</si>
  <si>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</si>
  <si>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</si>
  <si>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</si>
  <si>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</si>
  <si>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</si>
  <si>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</si>
  <si>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</si>
  <si>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</si>
  <si>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</si>
  <si>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</si>
  <si>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</si>
  <si>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</si>
  <si>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</si>
  <si>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</si>
  <si>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</si>
  <si>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</si>
  <si>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</si>
  <si>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</si>
  <si>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</si>
  <si>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</si>
  <si>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</si>
  <si>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</si>
  <si>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</si>
  <si>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</si>
  <si>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</si>
  <si>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</si>
  <si>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</si>
  <si>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</si>
  <si>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</si>
  <si>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</si>
  <si>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</si>
  <si>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</si>
  <si>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</si>
  <si>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</si>
  <si>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</si>
  <si>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</si>
  <si>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</si>
  <si>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</si>
  <si>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</si>
  <si>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</si>
  <si>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</si>
  <si>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</si>
  <si>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</si>
  <si>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</si>
  <si>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</si>
  <si>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</si>
  <si>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</si>
  <si>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</si>
  <si>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</si>
  <si>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</si>
  <si>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</si>
  <si>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</si>
  <si>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</si>
  <si>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</si>
  <si>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</si>
  <si>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</si>
  <si>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</si>
  <si>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</si>
  <si>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</si>
  <si>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</si>
  <si>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</si>
  <si>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</si>
  <si>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</si>
  <si>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</si>
  <si>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</si>
  <si>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</si>
  <si>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</si>
  <si>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</si>
  <si>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</si>
  <si>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</si>
  <si>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</si>
  <si>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</si>
  <si>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</si>
  <si>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</si>
  <si>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</si>
  <si>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</si>
  <si>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</si>
  <si>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</si>
  <si>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</si>
  <si>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</si>
  <si>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</si>
  <si>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</si>
  <si>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</si>
  <si>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</si>
  <si>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</si>
  <si>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</si>
  <si>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</si>
  <si>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</si>
  <si>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</si>
  <si>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</si>
  <si>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</si>
  <si>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</si>
  <si>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</si>
  <si>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</si>
  <si>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</si>
  <si>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</si>
  <si>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</si>
  <si>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</si>
  <si>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</si>
  <si>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</si>
  <si>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</si>
  <si>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</si>
  <si>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</si>
  <si>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</si>
  <si>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</si>
  <si>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</si>
  <si>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</si>
  <si>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</si>
  <si>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</si>
  <si>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</si>
  <si>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</si>
  <si>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</si>
  <si>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</si>
  <si>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</si>
  <si>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</si>
  <si>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</si>
  <si>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</si>
  <si>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</si>
  <si>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</si>
  <si>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</si>
  <si>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</si>
  <si>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</si>
  <si>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</si>
  <si>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</si>
  <si>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</si>
  <si>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</si>
  <si>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</si>
  <si>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</si>
  <si>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</si>
  <si>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</si>
  <si>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</si>
  <si>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</si>
  <si>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</si>
  <si>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</si>
  <si>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</si>
  <si>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</si>
  <si>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</si>
  <si>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</si>
  <si>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</si>
  <si>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</si>
  <si>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</si>
  <si>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</si>
  <si>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</si>
  <si>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</si>
  <si>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</si>
  <si>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</si>
  <si>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</si>
  <si>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</si>
  <si>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</si>
  <si>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</si>
  <si>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</si>
  <si>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</si>
  <si>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</si>
  <si>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</si>
  <si>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</si>
  <si>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</si>
  <si>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</si>
  <si>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</si>
  <si>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</si>
  <si>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</si>
  <si>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</si>
  <si>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</si>
  <si>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</si>
  <si>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</si>
  <si>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</si>
  <si>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</si>
  <si>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</si>
  <si>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</si>
  <si>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</si>
  <si>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</si>
  <si>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</si>
  <si>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</si>
  <si>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</si>
  <si>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</si>
  <si>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</si>
  <si>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</si>
  <si>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</si>
  <si>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</si>
  <si>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</si>
  <si>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</si>
  <si>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</si>
  <si>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</si>
  <si>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</si>
  <si>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</si>
  <si>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</si>
  <si>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</si>
  <si>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</si>
  <si>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</si>
  <si>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</si>
  <si>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</si>
  <si>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</si>
  <si>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</si>
  <si>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</si>
  <si>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</si>
  <si>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</si>
  <si>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</si>
  <si>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</si>
  <si>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</si>
  <si>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</si>
  <si>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</si>
  <si>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</si>
  <si>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</si>
  <si>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</si>
  <si>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</si>
  <si>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</si>
  <si>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</si>
  <si>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</si>
  <si>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</si>
  <si>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</si>
  <si>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</si>
  <si>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</si>
  <si>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</si>
  <si>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</si>
  <si>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</si>
  <si>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</si>
  <si>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</si>
  <si>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</si>
  <si>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</si>
  <si>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</si>
  <si>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</si>
  <si>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</si>
  <si>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</si>
  <si>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</si>
  <si>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</si>
  <si>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</si>
  <si>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</si>
  <si>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</si>
  <si>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</si>
  <si>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</si>
  <si>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</si>
  <si>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</si>
  <si>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</si>
  <si>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</si>
  <si>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</si>
  <si>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</si>
  <si>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</si>
  <si>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</si>
  <si>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</si>
  <si>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</si>
  <si>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</si>
  <si>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</si>
  <si>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</si>
  <si>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</si>
  <si>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</si>
  <si>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</si>
  <si>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</si>
  <si>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</si>
  <si>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</si>
  <si>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</si>
  <si>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</si>
  <si>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</si>
  <si>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</si>
  <si>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</si>
  <si>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</si>
  <si>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</si>
  <si>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</si>
  <si>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</si>
  <si>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</si>
  <si>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</si>
  <si>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</si>
  <si>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</si>
  <si>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</si>
  <si>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</si>
  <si>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</si>
  <si>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</si>
  <si>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</si>
  <si>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</si>
  <si>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</si>
  <si>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</si>
  <si>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</si>
  <si>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</si>
  <si>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</si>
  <si>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</si>
  <si>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</si>
  <si>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</si>
  <si>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</si>
  <si>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</si>
  <si>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</si>
  <si>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</si>
  <si>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</si>
  <si>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</si>
  <si>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</si>
  <si>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</si>
  <si>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</si>
  <si>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</si>
  <si>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</si>
  <si>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</si>
  <si>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</si>
  <si>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</si>
  <si>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</si>
  <si>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</si>
  <si>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</si>
  <si>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</si>
  <si>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</si>
  <si>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</si>
  <si>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</si>
  <si>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</si>
  <si>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</si>
  <si>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</si>
  <si>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</si>
  <si>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</si>
  <si>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</si>
  <si>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</si>
  <si>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</si>
  <si>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</si>
  <si>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</si>
  <si>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</si>
  <si>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</si>
  <si>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</si>
  <si>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</si>
  <si>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</si>
  <si>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</si>
  <si>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</si>
  <si>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</si>
  <si>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</si>
  <si>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</si>
  <si>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</si>
  <si>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</si>
  <si>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</si>
  <si>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</si>
  <si>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</si>
  <si>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</si>
  <si>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</si>
  <si>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</si>
  <si>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</si>
  <si>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</si>
  <si>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</si>
  <si>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</si>
  <si>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</si>
  <si>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</si>
  <si>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</si>
  <si>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</si>
  <si>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</si>
  <si>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</si>
  <si>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</si>
  <si>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</si>
  <si>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</si>
  <si>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</si>
  <si>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</si>
  <si>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</si>
  <si>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</si>
  <si>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</si>
  <si>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</si>
  <si>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</si>
  <si>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</si>
  <si>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</si>
  <si>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</si>
  <si>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</si>
  <si>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</si>
  <si>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</si>
  <si>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</si>
  <si>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</si>
  <si>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</si>
  <si>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</si>
  <si>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</si>
  <si>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</si>
  <si>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</si>
  <si>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</si>
  <si>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</si>
  <si>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</si>
  <si>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</si>
  <si>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</si>
  <si>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</si>
  <si>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</si>
  <si>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</si>
  <si>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</si>
  <si>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</si>
  <si>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</si>
  <si>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</si>
  <si>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</si>
  <si>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</si>
  <si>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</si>
  <si>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</si>
  <si>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</si>
  <si>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</si>
  <si>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</si>
  <si>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</si>
  <si>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</si>
  <si>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</si>
  <si>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</si>
  <si>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</si>
  <si>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</si>
  <si>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</si>
  <si>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</si>
  <si>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</si>
  <si>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</si>
  <si>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</si>
  <si>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</si>
  <si>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</si>
  <si>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</si>
  <si>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</si>
  <si>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</si>
  <si>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</si>
  <si>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</si>
  <si>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</si>
  <si>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</si>
  <si>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</si>
  <si>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</si>
  <si>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</si>
  <si>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</si>
  <si>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</si>
  <si>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</si>
  <si>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</si>
  <si>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</si>
  <si>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</si>
  <si>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</si>
  <si>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</si>
  <si>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</si>
  <si>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</si>
  <si>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</si>
  <si>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</si>
  <si>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</si>
  <si>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</si>
  <si>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</si>
  <si>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</si>
  <si>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</si>
  <si>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</si>
  <si>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</si>
  <si>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</si>
  <si>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</si>
  <si>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</si>
  <si>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</si>
  <si>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</si>
  <si>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</si>
  <si>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</si>
  <si>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</si>
  <si>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</si>
  <si>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</si>
  <si>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</si>
  <si>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</si>
  <si>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</si>
  <si>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</si>
  <si>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</si>
  <si>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</si>
  <si>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</si>
  <si>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</si>
  <si>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</si>
  <si>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</si>
  <si>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</si>
  <si>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</si>
  <si>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</si>
  <si>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</si>
  <si>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</si>
  <si>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</si>
  <si>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</si>
  <si>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</si>
  <si>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</si>
  <si>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</si>
  <si>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</si>
  <si>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</si>
  <si>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</si>
  <si>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</si>
  <si>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</si>
  <si>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</si>
  <si>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</si>
  <si>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</si>
  <si>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</si>
  <si>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</si>
  <si>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</si>
  <si>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</si>
  <si>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</si>
  <si>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</si>
  <si>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</si>
  <si>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</si>
  <si>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</si>
  <si>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</si>
  <si>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</si>
  <si>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</si>
  <si>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</si>
  <si>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</si>
  <si>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</si>
  <si>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</si>
  <si>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</si>
  <si>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</si>
  <si>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</si>
  <si>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</si>
  <si>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</si>
  <si>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</si>
  <si>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</si>
  <si>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</si>
  <si>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</si>
  <si>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</si>
  <si>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</si>
  <si>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</si>
  <si>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</si>
  <si>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</si>
  <si>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</si>
  <si>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</si>
  <si>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</si>
  <si>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</si>
  <si>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</si>
  <si>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</si>
  <si>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</si>
  <si>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</si>
  <si>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</si>
  <si>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</si>
  <si>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</si>
  <si>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</si>
  <si>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</si>
  <si>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</si>
  <si>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</si>
  <si>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</si>
  <si>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</si>
  <si>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</si>
  <si>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</si>
  <si>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</si>
  <si>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</si>
  <si>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</si>
  <si>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</si>
  <si>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</si>
  <si>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</si>
  <si>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</si>
  <si>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</si>
  <si>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</si>
  <si>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</si>
  <si>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</si>
  <si>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</si>
  <si>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</si>
  <si>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</si>
  <si>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</si>
  <si>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</si>
  <si>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</si>
  <si>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</si>
  <si>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</si>
  <si>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</si>
  <si>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</si>
  <si>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</si>
  <si>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</si>
  <si>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</si>
  <si>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</si>
  <si>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</si>
  <si>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</si>
  <si>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</si>
  <si>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</si>
  <si>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</si>
  <si>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</si>
  <si>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</si>
  <si>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</si>
  <si>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</si>
  <si>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</si>
  <si>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</si>
  <si>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</si>
  <si>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</si>
  <si>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</si>
  <si>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</si>
  <si>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</si>
  <si>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</si>
  <si>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</si>
  <si>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</si>
  <si>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</si>
  <si>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</si>
  <si>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</si>
  <si>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</si>
  <si>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</si>
  <si>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</si>
  <si>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</si>
  <si>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</si>
  <si>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</si>
  <si>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</si>
  <si>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</si>
  <si>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</si>
  <si>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</si>
  <si>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</si>
  <si>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</si>
  <si>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</si>
  <si>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</si>
  <si>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</si>
  <si>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</si>
  <si>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</si>
  <si>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</si>
  <si>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</si>
  <si>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</si>
  <si>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</si>
  <si>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</si>
  <si>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</si>
  <si>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</si>
  <si>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</si>
  <si>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</si>
  <si>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</si>
  <si>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</si>
  <si>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</si>
  <si>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</si>
  <si>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</si>
  <si>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</si>
  <si>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</si>
  <si>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</si>
  <si>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</si>
  <si>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</si>
  <si>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</si>
  <si>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</si>
  <si>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</si>
  <si>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</si>
  <si>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</si>
  <si>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</si>
  <si>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</si>
  <si>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</si>
  <si>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</si>
  <si>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</si>
  <si>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</si>
  <si>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</si>
  <si>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</si>
  <si>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</si>
  <si>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</si>
  <si>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</si>
  <si>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</si>
  <si>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</si>
  <si>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</si>
  <si>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</si>
  <si>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</si>
  <si>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</si>
  <si>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</si>
  <si>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</si>
  <si>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</si>
  <si>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</si>
  <si>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</si>
  <si>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</si>
  <si>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</si>
  <si>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</si>
  <si>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</si>
  <si>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</si>
  <si>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</si>
  <si>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</si>
  <si>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</si>
  <si>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</si>
  <si>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</si>
  <si>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</si>
  <si>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</si>
  <si>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</si>
  <si>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</si>
  <si>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</si>
  <si>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</si>
  <si>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</si>
  <si>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</si>
  <si>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</si>
  <si>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</si>
  <si>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</si>
  <si>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</si>
  <si>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</si>
  <si>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</si>
  <si>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</si>
  <si>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</si>
  <si>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</si>
  <si>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</si>
  <si>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</si>
  <si>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</si>
  <si>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</si>
  <si>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</si>
  <si>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</si>
  <si>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</si>
  <si>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</si>
  <si>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</si>
  <si>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</si>
  <si>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</si>
  <si>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</si>
  <si>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</si>
  <si>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</si>
  <si>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</si>
  <si>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</si>
  <si>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</si>
  <si>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</si>
  <si>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</si>
  <si>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</si>
  <si>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</si>
  <si>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</si>
  <si>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</si>
  <si>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</si>
  <si>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</si>
  <si>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</si>
  <si>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</si>
  <si>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</si>
  <si>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</si>
  <si>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</si>
  <si>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</si>
  <si>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</si>
  <si>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</si>
  <si>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</si>
  <si>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</si>
  <si>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</si>
  <si>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</si>
  <si>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</si>
  <si>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</si>
  <si>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</si>
  <si>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</si>
  <si>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</si>
  <si>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</si>
  <si>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</si>
  <si>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</si>
  <si>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</si>
  <si>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</si>
  <si>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</si>
  <si>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</si>
  <si>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</si>
  <si>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</si>
  <si>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</si>
  <si>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</si>
  <si>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</si>
  <si>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</si>
  <si>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</si>
  <si>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</si>
  <si>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</si>
  <si>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</si>
  <si>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</si>
  <si>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</si>
  <si>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</si>
  <si>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</si>
  <si>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</si>
  <si>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</si>
  <si>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</si>
  <si>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</si>
  <si>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</si>
  <si>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</si>
  <si>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</si>
  <si>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</si>
  <si>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</si>
  <si>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</si>
  <si>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</si>
  <si>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</si>
  <si>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</si>
  <si>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</si>
  <si>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</si>
  <si>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</si>
  <si>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</si>
  <si>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</si>
  <si>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</si>
  <si>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</si>
  <si>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</si>
  <si>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</si>
  <si>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</si>
  <si>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</si>
  <si>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</si>
  <si>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</si>
  <si>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</si>
  <si>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</si>
  <si>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</si>
  <si>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</si>
  <si>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</si>
  <si>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</si>
  <si>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</si>
  <si>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</si>
  <si>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</si>
  <si>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</si>
  <si>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</si>
  <si>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</si>
  <si>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</si>
  <si>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</si>
  <si>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</si>
  <si>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</si>
  <si>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</si>
  <si>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</si>
  <si>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</si>
  <si>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</si>
  <si>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</si>
  <si>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</si>
  <si>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</si>
  <si>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</si>
  <si>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</si>
  <si>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</si>
  <si>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</si>
  <si>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</si>
  <si>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</si>
  <si>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</si>
  <si>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</si>
  <si>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</si>
  <si>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</si>
  <si>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</si>
  <si>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</si>
  <si>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</si>
  <si>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</si>
  <si>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</si>
  <si>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</si>
  <si>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</si>
  <si>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</si>
  <si>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</si>
  <si>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</si>
  <si>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</si>
  <si>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</si>
  <si>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</si>
  <si>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</si>
  <si>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</si>
  <si>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</si>
  <si>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</si>
  <si>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</si>
  <si>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</si>
  <si>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</si>
  <si>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</si>
  <si>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</si>
  <si>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</si>
  <si>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</si>
  <si>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</si>
  <si>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</si>
  <si>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</si>
  <si>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</si>
  <si>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</si>
  <si>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</si>
  <si>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</si>
  <si>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</si>
  <si>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</si>
  <si>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</si>
  <si>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</si>
  <si>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</si>
  <si>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</si>
  <si>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</si>
  <si>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</si>
  <si>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</si>
  <si>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</si>
  <si>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</si>
  <si>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</si>
  <si>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</si>
  <si>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</si>
  <si>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</si>
  <si>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</si>
  <si>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</si>
  <si>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</si>
  <si>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</si>
  <si>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</si>
  <si>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</si>
  <si>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</si>
  <si>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</si>
  <si>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</si>
  <si>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</si>
  <si>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</si>
  <si>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</si>
  <si>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</si>
  <si>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</si>
  <si>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</si>
  <si>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</si>
  <si>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</si>
  <si>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</si>
  <si>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</si>
  <si>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</si>
  <si>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</si>
  <si>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</si>
  <si>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</si>
  <si>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</si>
  <si>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</si>
  <si>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</si>
  <si>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</si>
  <si>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</si>
  <si>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</si>
  <si>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</si>
  <si>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</si>
  <si>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</si>
  <si>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</si>
  <si>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</si>
  <si>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</si>
  <si>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</si>
  <si>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</si>
  <si>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</si>
  <si>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</si>
  <si>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</si>
  <si>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</si>
  <si>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</si>
  <si>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</si>
  <si>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</si>
  <si>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</si>
  <si>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</si>
  <si>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</si>
  <si>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</si>
  <si>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</si>
  <si>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</si>
  <si>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</si>
  <si>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</si>
  <si>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</si>
  <si>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</si>
  <si>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</si>
  <si>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</si>
  <si>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</si>
  <si>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</si>
  <si>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</si>
  <si>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</si>
  <si>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</si>
  <si>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</si>
  <si>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</si>
  <si>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</si>
  <si>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</si>
  <si>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</si>
  <si>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</si>
  <si>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</si>
  <si>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</si>
  <si>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</si>
  <si>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</si>
  <si>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</si>
  <si>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</si>
  <si>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</si>
  <si>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</si>
  <si>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</si>
  <si>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</si>
  <si>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</si>
  <si>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</si>
  <si>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</si>
  <si>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</si>
  <si>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</si>
  <si>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</si>
  <si>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</si>
  <si>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</si>
  <si>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</si>
  <si>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</si>
  <si>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</si>
  <si>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</si>
  <si>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</si>
  <si>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</si>
  <si>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</si>
  <si>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</si>
  <si>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</si>
  <si>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</si>
  <si>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</si>
  <si>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</si>
  <si>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</si>
  <si>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</si>
  <si>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</si>
  <si>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</si>
  <si>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</si>
  <si>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</si>
  <si>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</si>
  <si>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</si>
  <si>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</si>
  <si>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</si>
  <si>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</si>
  <si>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</si>
  <si>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</si>
  <si>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</si>
  <si>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</si>
  <si>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</si>
  <si>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</si>
  <si>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</si>
  <si>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</si>
  <si>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</si>
  <si>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</si>
  <si>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</si>
  <si>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</si>
  <si>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</si>
  <si>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</si>
  <si>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</si>
  <si>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</si>
  <si>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</si>
  <si>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</si>
  <si>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</si>
  <si>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</si>
  <si>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</si>
  <si>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</si>
  <si>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</si>
  <si>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</si>
  <si>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</si>
  <si>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</si>
  <si>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</si>
  <si>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</si>
  <si>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</si>
  <si>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</si>
  <si>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</si>
  <si>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</si>
  <si>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</si>
  <si>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</si>
  <si>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</si>
  <si>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</si>
  <si>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</si>
  <si>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</si>
  <si>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</si>
  <si>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</si>
  <si>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</si>
  <si>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</si>
  <si>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</si>
  <si>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</si>
  <si>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</si>
  <si>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</si>
  <si>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</si>
  <si>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</si>
  <si>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</si>
  <si>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</si>
  <si>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</si>
  <si>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</si>
  <si>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</si>
  <si>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</si>
  <si>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</si>
  <si>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</si>
  <si>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</si>
  <si>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</si>
  <si>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</si>
  <si>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</si>
  <si>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</si>
  <si>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</si>
  <si>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</si>
  <si>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</si>
  <si>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</si>
  <si>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</si>
  <si>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</si>
  <si>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</si>
  <si>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</si>
  <si>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</si>
  <si>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</si>
  <si>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</si>
  <si>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</si>
  <si>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</si>
  <si>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</si>
  <si>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</si>
  <si>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</si>
  <si>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</si>
  <si>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</si>
  <si>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</si>
  <si>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</si>
  <si>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</si>
  <si>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</si>
  <si>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</si>
  <si>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</si>
  <si>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</si>
  <si>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</si>
  <si>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</si>
  <si>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</si>
  <si>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</si>
  <si>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</si>
  <si>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</si>
  <si>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</si>
  <si>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</si>
  <si>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</si>
  <si>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</si>
  <si>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</si>
  <si>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</si>
  <si>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</si>
  <si>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</si>
  <si>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</si>
  <si>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</si>
  <si>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</si>
  <si>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</si>
  <si>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</si>
  <si>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</si>
  <si>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</si>
  <si>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</si>
  <si>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</si>
  <si>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</si>
  <si>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</si>
  <si>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</si>
  <si>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</si>
  <si>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</si>
  <si>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</si>
  <si>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</si>
  <si>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</si>
  <si>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</si>
  <si>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</si>
  <si>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</si>
  <si>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</si>
  <si>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</si>
  <si>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</si>
  <si>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</si>
  <si>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</si>
  <si>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</si>
  <si>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</si>
  <si>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</si>
  <si>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</si>
  <si>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</si>
  <si>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</si>
  <si>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</si>
  <si>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</si>
  <si>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</si>
  <si>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</si>
  <si>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</si>
  <si>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</si>
  <si>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</si>
  <si>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</si>
  <si>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</si>
  <si>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</si>
  <si>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</si>
  <si>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</si>
  <si>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</si>
  <si>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</si>
  <si>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</si>
  <si>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</si>
  <si>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</si>
  <si>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</si>
  <si>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</si>
  <si>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</si>
  <si>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</si>
  <si>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</si>
  <si>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</si>
  <si>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</si>
  <si>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</si>
  <si>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</si>
  <si>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</si>
  <si>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</si>
  <si>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</si>
  <si>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</si>
  <si>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</si>
  <si>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</si>
  <si>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</si>
  <si>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</si>
  <si>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</si>
  <si>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</si>
  <si>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</si>
  <si>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</si>
  <si>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</si>
  <si>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</si>
  <si>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</si>
  <si>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</si>
  <si>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</si>
  <si>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</si>
  <si>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</si>
  <si>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</si>
  <si>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</si>
  <si>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</si>
  <si>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</si>
  <si>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</si>
  <si>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</si>
  <si>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</si>
  <si>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</si>
  <si>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</si>
  <si>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</si>
  <si>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</si>
  <si>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</si>
  <si>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</si>
  <si>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</si>
  <si>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</si>
  <si>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</si>
  <si>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</si>
  <si>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</si>
  <si>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</si>
  <si>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</si>
  <si>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</si>
  <si>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</si>
  <si>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</si>
  <si>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</si>
  <si>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</si>
  <si>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</si>
  <si>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</si>
  <si>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</si>
  <si>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</si>
  <si>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</si>
  <si>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</si>
  <si>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</si>
  <si>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</si>
  <si>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</si>
  <si>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</si>
  <si>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</si>
  <si>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</si>
  <si>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</si>
  <si>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</si>
  <si>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</si>
  <si>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</si>
  <si>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</si>
  <si>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</si>
  <si>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</si>
  <si>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</si>
  <si>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</si>
  <si>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</si>
  <si>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</si>
  <si>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</si>
  <si>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</si>
  <si>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</si>
  <si>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</si>
  <si>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</si>
  <si>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</si>
  <si>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</si>
  <si>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</si>
  <si>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</si>
  <si>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</si>
  <si>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</si>
  <si>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</si>
  <si>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</si>
  <si>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</si>
  <si>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</si>
  <si>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</si>
  <si>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</si>
  <si>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</si>
  <si>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</si>
  <si>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</si>
  <si>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</si>
  <si>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</si>
  <si>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</si>
  <si>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</si>
  <si>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</si>
  <si>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</si>
  <si>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</si>
  <si>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</si>
  <si>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</si>
  <si>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</si>
  <si>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</si>
  <si>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</si>
  <si>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</si>
  <si>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</si>
  <si>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</si>
  <si>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</si>
  <si>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</si>
  <si>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</si>
  <si>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</si>
  <si>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</si>
  <si>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</si>
  <si>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</si>
  <si>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</si>
  <si>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</si>
  <si>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</si>
  <si>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</si>
  <si>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</si>
  <si>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</si>
  <si>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</si>
  <si>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</si>
  <si>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</si>
  <si>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</si>
  <si>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</si>
  <si>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</si>
  <si>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</si>
  <si>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</si>
  <si>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</si>
  <si>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</si>
  <si>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</si>
  <si>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</si>
  <si>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</si>
  <si>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</si>
  <si>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</si>
  <si>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</si>
  <si>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</si>
  <si>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</si>
  <si>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</si>
  <si>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</si>
  <si>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</si>
  <si>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</si>
  <si>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</si>
  <si>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</si>
  <si>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</si>
  <si>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</si>
  <si>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</si>
  <si>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</si>
  <si>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</si>
  <si>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</si>
  <si>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</si>
  <si>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</si>
  <si>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</si>
  <si>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</si>
  <si>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</si>
  <si>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</si>
  <si>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</si>
  <si>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</si>
  <si>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</si>
  <si>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</si>
  <si>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</si>
  <si>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</si>
  <si>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</si>
  <si>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</si>
  <si>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</si>
  <si>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</si>
  <si>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</si>
  <si>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</si>
  <si>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</si>
  <si>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</si>
  <si>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</si>
  <si>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</si>
  <si>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</si>
  <si>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</si>
  <si>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</si>
  <si>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</si>
  <si>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</si>
  <si>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</si>
  <si>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</si>
  <si>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</si>
  <si>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</si>
  <si>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</si>
  <si>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</si>
  <si>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</si>
  <si>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</si>
  <si>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</si>
  <si>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</si>
  <si>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</si>
  <si>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</si>
  <si>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</si>
  <si>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</si>
  <si>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</si>
  <si>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</si>
  <si>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</si>
  <si>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</si>
  <si>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</si>
  <si>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</si>
  <si>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</si>
  <si>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</si>
  <si>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</si>
  <si>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</si>
  <si>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</si>
  <si>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</si>
  <si>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</si>
  <si>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</si>
  <si>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</si>
  <si>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</si>
  <si>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</si>
  <si>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</si>
  <si>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</si>
  <si>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</si>
  <si>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</si>
  <si>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</si>
  <si>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</si>
  <si>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</si>
  <si>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</si>
  <si>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</si>
  <si>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</si>
  <si>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</si>
  <si>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</si>
  <si>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</si>
  <si>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</si>
  <si>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</si>
  <si>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</si>
  <si>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</si>
  <si>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</si>
  <si>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</si>
  <si>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</si>
  <si>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</si>
  <si>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</si>
  <si>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</si>
  <si>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</si>
  <si>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</si>
  <si>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</si>
  <si>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</si>
  <si>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</si>
  <si>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</si>
  <si>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</si>
  <si>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</si>
  <si>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</si>
  <si>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</si>
  <si>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</si>
  <si>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</si>
  <si>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</si>
  <si>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</si>
  <si>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</si>
  <si>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</si>
  <si>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</si>
  <si>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</si>
  <si>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</si>
  <si>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</si>
  <si>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</si>
  <si>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</si>
  <si>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</si>
  <si>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</si>
  <si>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</si>
  <si>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</si>
  <si>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</si>
  <si>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</si>
  <si>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</si>
  <si>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</si>
  <si>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</si>
  <si>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</si>
  <si>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</si>
  <si>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</si>
  <si>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</si>
  <si>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</si>
  <si>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</si>
  <si>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</si>
  <si>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</si>
  <si>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</si>
  <si>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</si>
  <si>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</si>
  <si>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</si>
  <si>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</si>
  <si>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</si>
  <si>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</si>
  <si>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</si>
  <si>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</si>
  <si>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</si>
  <si>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</si>
  <si>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</si>
  <si>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</si>
  <si>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</si>
  <si>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</si>
  <si>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</si>
  <si>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</si>
  <si>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</si>
  <si>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</si>
  <si>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</si>
  <si>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</si>
  <si>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</si>
  <si>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</si>
  <si>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</si>
  <si>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</si>
  <si>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</si>
  <si>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</si>
  <si>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</si>
  <si>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</si>
  <si>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</si>
  <si>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</si>
  <si>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</si>
  <si>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</si>
  <si>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</si>
  <si>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</si>
  <si>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</si>
  <si>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</si>
  <si>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</si>
  <si>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</si>
  <si>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</si>
  <si>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</si>
  <si>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</si>
  <si>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</si>
  <si>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</si>
  <si>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</si>
  <si>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</si>
  <si>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</si>
  <si>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</si>
  <si>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</si>
  <si>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</si>
  <si>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</si>
  <si>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</si>
  <si>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</si>
  <si>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</si>
  <si>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</si>
  <si>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</si>
  <si>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</si>
  <si>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</si>
  <si>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</si>
  <si>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</si>
  <si>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</si>
  <si>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</si>
  <si>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</si>
  <si>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</si>
  <si>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</si>
  <si>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</si>
  <si>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</si>
  <si>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</si>
  <si>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</si>
  <si>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</si>
  <si>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</si>
  <si>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</si>
  <si>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</si>
  <si>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</si>
  <si>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</si>
  <si>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</si>
  <si>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</si>
  <si>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</si>
  <si>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</si>
  <si>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</si>
  <si>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</si>
  <si>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</si>
  <si>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</si>
  <si>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</si>
  <si>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</si>
  <si>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</si>
  <si>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</si>
  <si>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</si>
  <si>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</si>
  <si>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</si>
  <si>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</si>
  <si>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</si>
  <si>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</si>
  <si>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</si>
  <si>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</si>
  <si>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</si>
  <si>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</si>
  <si>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</si>
  <si>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</si>
  <si>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</si>
  <si>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</si>
  <si>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</si>
  <si>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</si>
  <si>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</si>
  <si>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</si>
  <si>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</si>
  <si>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</si>
  <si>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</si>
  <si>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</si>
  <si>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</si>
  <si>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</si>
  <si>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</si>
  <si>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</si>
  <si>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</si>
  <si>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</si>
  <si>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</si>
  <si>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</si>
  <si>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</si>
  <si>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</si>
  <si>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</si>
  <si>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</si>
  <si>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</si>
  <si>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</si>
  <si>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</si>
  <si>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</si>
  <si>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</si>
  <si>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</si>
  <si>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</si>
  <si>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</si>
  <si>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</si>
  <si>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</si>
  <si>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</si>
  <si>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</si>
  <si>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</si>
  <si>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</si>
  <si>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</si>
  <si>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</si>
  <si>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</si>
  <si>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</si>
  <si>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</si>
  <si>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</si>
  <si>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</si>
  <si>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</si>
  <si>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</si>
  <si>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</si>
  <si>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</si>
  <si>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</si>
  <si>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</si>
  <si>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</si>
  <si>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</si>
  <si>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</si>
  <si>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</si>
  <si>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</si>
  <si>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</si>
  <si>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</si>
  <si>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</si>
  <si>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</si>
  <si>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</si>
  <si>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</si>
  <si>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</si>
  <si>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</si>
  <si>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</si>
  <si>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</si>
  <si>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</si>
  <si>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</si>
  <si>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</si>
  <si>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</si>
  <si>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</si>
  <si>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</si>
  <si>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</si>
  <si>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</si>
  <si>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</si>
  <si>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</si>
  <si>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</si>
  <si>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</si>
  <si>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</si>
  <si>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</si>
  <si>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</si>
  <si>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</si>
  <si>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</si>
  <si>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</si>
  <si>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</si>
  <si>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</si>
  <si>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</si>
  <si>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</si>
  <si>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</si>
  <si>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</si>
  <si>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</si>
  <si>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</si>
  <si>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</si>
  <si>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</si>
  <si>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</si>
  <si>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</si>
  <si>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</si>
  <si>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</si>
  <si>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</si>
  <si>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</si>
  <si>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</si>
  <si>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</si>
  <si>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</si>
  <si>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</si>
  <si>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</si>
  <si>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</si>
  <si>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</si>
  <si>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</si>
  <si>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</si>
  <si>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</si>
  <si>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</si>
  <si>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</si>
  <si>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</si>
  <si>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</si>
  <si>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</si>
  <si>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</si>
  <si>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</si>
  <si>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</si>
  <si>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</si>
  <si>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</si>
  <si>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</si>
  <si>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</si>
  <si>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</si>
  <si>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</si>
  <si>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</si>
  <si>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</si>
  <si>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</si>
  <si>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</si>
  <si>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</si>
  <si>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</si>
  <si>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</si>
  <si>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</si>
  <si>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</si>
  <si>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</si>
  <si>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</si>
  <si>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</si>
  <si>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</si>
  <si>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</si>
  <si>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</si>
  <si>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</si>
  <si>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</si>
  <si>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</si>
  <si>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</si>
  <si>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</si>
  <si>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</si>
  <si>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</si>
  <si>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</si>
  <si>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</si>
  <si>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</si>
  <si>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</si>
  <si>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</si>
  <si>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</si>
  <si>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</si>
  <si>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</si>
  <si>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</si>
  <si>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</si>
  <si>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</si>
  <si>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</si>
  <si>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</si>
  <si>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</si>
  <si>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</si>
  <si>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</si>
  <si>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</si>
  <si>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</si>
  <si>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</si>
  <si>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</si>
  <si>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</si>
  <si>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</si>
  <si>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</si>
  <si>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</si>
  <si>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</si>
  <si>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</si>
  <si>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</si>
  <si>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</si>
  <si>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</si>
  <si>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</si>
  <si>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</si>
  <si>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</si>
  <si>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</si>
  <si>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</si>
  <si>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</si>
  <si>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</si>
  <si>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</si>
  <si>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</si>
  <si>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</si>
  <si>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</si>
  <si>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</si>
  <si>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</si>
  <si>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</si>
  <si>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</si>
  <si>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</si>
  <si>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</si>
  <si>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</si>
  <si>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</si>
  <si>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</si>
  <si>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</si>
  <si>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</si>
  <si>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</si>
  <si>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</si>
  <si>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</si>
  <si>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</si>
  <si>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</si>
  <si>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</si>
  <si>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</si>
  <si>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</si>
  <si>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</si>
  <si>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</si>
  <si>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</si>
  <si>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</si>
  <si>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</si>
  <si>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</si>
  <si>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</si>
  <si>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</si>
  <si>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</si>
  <si>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</si>
  <si>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</si>
  <si>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</si>
  <si>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</si>
  <si>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</si>
  <si>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</si>
  <si>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</si>
  <si>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</si>
  <si>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</si>
  <si>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</si>
  <si>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</si>
  <si>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</si>
  <si>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</si>
  <si>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</si>
  <si>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</si>
  <si>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</si>
  <si>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</si>
  <si>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</si>
  <si>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</si>
  <si>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</si>
  <si>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</si>
  <si>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</si>
  <si>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</si>
  <si>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</si>
  <si>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</si>
  <si>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</si>
  <si>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</si>
  <si>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</si>
  <si>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</si>
  <si>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</si>
  <si>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</si>
  <si>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</si>
  <si>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</si>
  <si>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</si>
  <si>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</si>
  <si>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</si>
  <si>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</si>
  <si>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</si>
  <si>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</si>
  <si>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</si>
  <si>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</si>
  <si>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</si>
  <si>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</si>
  <si>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</si>
  <si>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</si>
  <si>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</si>
  <si>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</si>
  <si>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</si>
  <si>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</si>
  <si>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</si>
  <si>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</si>
  <si>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</si>
  <si>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</si>
  <si>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</si>
  <si>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</si>
  <si>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</si>
  <si>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</si>
  <si>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</si>
  <si>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</si>
  <si>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</si>
  <si>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</si>
  <si>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</si>
  <si>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</si>
  <si>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</si>
  <si>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</si>
  <si>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</si>
  <si>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</si>
  <si>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</si>
  <si>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</si>
  <si>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</si>
  <si>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</si>
  <si>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</si>
  <si>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</si>
  <si>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</si>
  <si>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</si>
  <si>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</si>
  <si>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</si>
  <si>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</si>
  <si>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</si>
  <si>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</si>
  <si>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</si>
  <si>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</si>
  <si>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</si>
  <si>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</si>
  <si>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</si>
  <si>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</si>
  <si>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</si>
  <si>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</si>
  <si>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</si>
  <si>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</si>
  <si>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</si>
  <si>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</si>
  <si>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</si>
  <si>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</si>
  <si>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</si>
  <si>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</si>
  <si>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</si>
  <si>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</si>
  <si>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</si>
  <si>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</si>
  <si>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</si>
  <si>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</si>
  <si>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</si>
  <si>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</si>
  <si>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</si>
  <si>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</si>
  <si>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</si>
  <si>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</si>
  <si>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</si>
  <si>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</si>
  <si>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</si>
  <si>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</si>
  <si>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</si>
  <si>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</si>
  <si>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</si>
  <si>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</si>
  <si>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</si>
  <si>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</si>
  <si>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</si>
  <si>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</si>
  <si>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</si>
  <si>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</si>
  <si>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</si>
  <si>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</si>
  <si>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</si>
  <si>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</si>
  <si>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</si>
  <si>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</si>
  <si>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</si>
  <si>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</si>
  <si>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</si>
  <si>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</si>
  <si>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</si>
  <si>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</si>
  <si>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</si>
  <si>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</si>
  <si>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</si>
  <si>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</si>
  <si>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</si>
  <si>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</si>
  <si>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</si>
  <si>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</si>
  <si>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</si>
  <si>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</si>
  <si>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</si>
  <si>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</si>
  <si>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</si>
  <si>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</si>
  <si>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</si>
  <si>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</si>
  <si>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</si>
  <si>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</si>
  <si>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</si>
  <si>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</si>
  <si>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</si>
  <si>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</si>
  <si>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</si>
  <si>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</si>
  <si>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</si>
  <si>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</si>
  <si>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</si>
  <si>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</si>
  <si>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</si>
  <si>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</si>
  <si>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</si>
  <si>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</si>
  <si>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</si>
  <si>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</si>
  <si>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</si>
  <si>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</si>
  <si>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</si>
  <si>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</si>
  <si>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</si>
  <si>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</si>
  <si>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</si>
  <si>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</si>
  <si>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</si>
  <si>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</si>
  <si>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</si>
  <si>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</si>
  <si>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</si>
  <si>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</si>
  <si>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</si>
  <si>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</si>
  <si>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</si>
  <si>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</si>
  <si>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</si>
  <si>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</si>
  <si>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</si>
  <si>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</si>
  <si>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</si>
  <si>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</si>
  <si>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</si>
  <si>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</si>
  <si>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</si>
  <si>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</si>
  <si>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</si>
  <si>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</si>
  <si>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</si>
  <si>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</si>
  <si>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</si>
  <si>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</si>
  <si>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</si>
  <si>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</si>
  <si>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</si>
  <si>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</si>
  <si>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</si>
  <si>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</si>
  <si>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</si>
  <si>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</si>
  <si>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</si>
  <si>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</si>
  <si>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</si>
  <si>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</si>
  <si>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</si>
  <si>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</si>
  <si>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</si>
  <si>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</si>
  <si>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</si>
  <si>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</si>
  <si>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</si>
  <si>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</si>
  <si>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</si>
  <si>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</si>
  <si>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</si>
  <si>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</si>
  <si>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</si>
  <si>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</si>
  <si>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</si>
  <si>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</si>
  <si>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</si>
  <si>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</si>
  <si>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</si>
  <si>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</si>
  <si>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</si>
  <si>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</si>
  <si>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</si>
  <si>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</si>
  <si>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</si>
  <si>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</si>
  <si>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</si>
  <si>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</si>
  <si>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</si>
  <si>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</si>
  <si>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</si>
  <si>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</si>
  <si>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</si>
  <si>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</si>
  <si>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</si>
  <si>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</si>
  <si>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</si>
  <si>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</si>
  <si>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</si>
  <si>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</si>
  <si>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</si>
  <si>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</si>
  <si>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</si>
  <si>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</si>
  <si>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</si>
  <si>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</si>
  <si>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</si>
  <si>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</si>
  <si>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</si>
  <si>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</si>
  <si>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</si>
  <si>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</si>
  <si>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</si>
  <si>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</si>
  <si>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</si>
  <si>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</si>
  <si>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</si>
  <si>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</si>
  <si>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</si>
  <si>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</si>
  <si>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</si>
  <si>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</si>
  <si>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</si>
  <si>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</si>
  <si>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</si>
  <si>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</si>
  <si>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</si>
  <si>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</si>
  <si>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</si>
  <si>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</si>
  <si>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</si>
  <si>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</si>
  <si>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</si>
  <si>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</si>
  <si>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</si>
  <si>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</si>
  <si>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</si>
  <si>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</si>
  <si>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</si>
  <si>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</si>
  <si>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</si>
  <si>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</si>
  <si>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</si>
  <si>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</si>
  <si>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</si>
  <si>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</si>
  <si>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</si>
  <si>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</si>
  <si>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</si>
  <si>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</si>
  <si>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</si>
  <si>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</si>
  <si>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</si>
  <si>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</si>
  <si>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</si>
  <si>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</si>
  <si>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</si>
  <si>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</si>
  <si>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</si>
  <si>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</si>
  <si>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</si>
  <si>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</si>
  <si>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</si>
  <si>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</si>
  <si>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</si>
  <si>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</si>
  <si>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</si>
  <si>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</si>
  <si>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</si>
  <si>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</si>
  <si>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</si>
  <si>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</si>
  <si>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</si>
  <si>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</si>
  <si>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</si>
  <si>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</si>
  <si>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</si>
  <si>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</si>
  <si>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</si>
  <si>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</si>
  <si>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</si>
  <si>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</si>
  <si>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</si>
  <si>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</si>
  <si>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</si>
  <si>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</si>
  <si>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</si>
  <si>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</si>
  <si>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</si>
  <si>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</si>
  <si>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</si>
  <si>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</si>
  <si>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</si>
  <si>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</si>
  <si>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</si>
  <si>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</si>
  <si>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</si>
  <si>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</si>
  <si>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</si>
  <si>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</si>
  <si>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</si>
  <si>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</si>
  <si>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</si>
  <si>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</si>
  <si>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</si>
  <si>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</si>
  <si>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</si>
  <si>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</si>
  <si>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</si>
  <si>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</si>
  <si>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</si>
  <si>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</si>
  <si>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</si>
  <si>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</si>
  <si>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</si>
  <si>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</si>
  <si>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</si>
  <si>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</si>
  <si>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</si>
  <si>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</si>
  <si>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</si>
  <si>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</si>
  <si>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</si>
  <si>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</si>
  <si>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</si>
  <si>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</si>
  <si>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</si>
  <si>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</si>
  <si>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</si>
  <si>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</si>
  <si>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</si>
  <si>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</si>
  <si>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</si>
  <si>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</si>
  <si>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</si>
  <si>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</si>
  <si>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</si>
  <si>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</si>
  <si>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</si>
  <si>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</si>
  <si>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</si>
  <si>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</si>
  <si>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</si>
  <si>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</si>
  <si>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</si>
  <si>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</si>
  <si>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</si>
  <si>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</si>
  <si>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</si>
  <si>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</si>
  <si>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</si>
  <si>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</si>
  <si>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</si>
  <si>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</si>
  <si>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</si>
  <si>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</si>
  <si>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</si>
  <si>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</si>
  <si>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</si>
  <si>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</si>
  <si>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</si>
  <si>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</si>
  <si>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</si>
  <si>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</si>
  <si>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</si>
  <si>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</si>
  <si>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</si>
  <si>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</si>
  <si>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</si>
  <si>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</si>
  <si>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</si>
  <si>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</si>
  <si>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</si>
  <si>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</si>
  <si>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</si>
  <si>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</si>
  <si>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</si>
  <si>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</si>
  <si>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</si>
  <si>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</si>
  <si>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</si>
  <si>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</si>
  <si>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</si>
  <si>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</si>
  <si>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</si>
  <si>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</si>
  <si>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</si>
  <si>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</si>
  <si>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</si>
  <si>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</si>
  <si>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</si>
  <si>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</si>
  <si>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</si>
  <si>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</si>
  <si>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</si>
  <si>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</si>
  <si>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</si>
  <si>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</si>
  <si>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</si>
  <si>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</si>
  <si>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</si>
  <si>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</si>
  <si>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</si>
  <si>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</si>
  <si>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</si>
  <si>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</si>
  <si>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</si>
  <si>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</si>
  <si>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</si>
  <si>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</si>
  <si>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</si>
  <si>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</si>
  <si>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</si>
  <si>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</si>
  <si>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</si>
  <si>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</si>
  <si>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</si>
  <si>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</si>
  <si>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</si>
  <si>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</si>
  <si>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</si>
  <si>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</si>
  <si>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</si>
  <si>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</si>
  <si>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</si>
  <si>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</si>
  <si>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</si>
  <si>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</si>
  <si>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</si>
  <si>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</si>
  <si>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</si>
  <si>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</si>
  <si>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</si>
  <si>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</si>
  <si>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</si>
  <si>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</si>
  <si>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</si>
  <si>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</si>
  <si>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</si>
  <si>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</si>
  <si>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</si>
  <si>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</si>
  <si>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</si>
  <si>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</si>
  <si>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</si>
  <si>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</si>
  <si>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</si>
  <si>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</si>
  <si>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</si>
  <si>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</si>
  <si>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</si>
  <si>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</si>
  <si>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</si>
  <si>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</si>
  <si>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</si>
  <si>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</si>
  <si>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</si>
  <si>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</si>
  <si>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</si>
  <si>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</si>
  <si>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</si>
  <si>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</si>
  <si>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</si>
  <si>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</si>
  <si>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</si>
  <si>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</si>
  <si>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</si>
  <si>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</si>
  <si>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</si>
  <si>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</si>
  <si>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</si>
  <si>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</si>
  <si>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</si>
  <si>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</si>
  <si>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</si>
  <si>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</si>
  <si>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</si>
  <si>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</si>
  <si>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</si>
  <si>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</si>
  <si>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</si>
  <si>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</si>
  <si>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</si>
  <si>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</si>
  <si>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</si>
  <si>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</si>
  <si>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</si>
  <si>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</si>
  <si>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</si>
  <si>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</si>
  <si>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</si>
  <si>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</si>
  <si>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</si>
  <si>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</si>
  <si>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</si>
  <si>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</si>
  <si>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</si>
  <si>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</si>
  <si>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</si>
  <si>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</si>
  <si>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</si>
  <si>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</si>
  <si>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</si>
  <si>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</si>
  <si>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</si>
  <si>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</si>
  <si>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</si>
  <si>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</si>
  <si>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</si>
  <si>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</si>
  <si>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</si>
  <si>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</si>
  <si>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</si>
  <si>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</si>
  <si>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</si>
  <si>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</si>
  <si>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</si>
  <si>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</si>
  <si>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</si>
  <si>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</si>
  <si>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</si>
  <si>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</si>
  <si>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</si>
  <si>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</si>
  <si>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</si>
  <si>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</si>
  <si>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</si>
  <si>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</si>
  <si>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</si>
  <si>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</si>
  <si>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</si>
  <si>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</si>
  <si>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</si>
  <si>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</si>
  <si>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</si>
  <si>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</si>
  <si>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</si>
  <si>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</si>
  <si>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</si>
  <si>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</si>
  <si>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</si>
  <si>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</si>
  <si>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</si>
  <si>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</si>
  <si>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</si>
  <si>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</si>
  <si>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</si>
  <si>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</si>
  <si>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</si>
  <si>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</si>
  <si>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</si>
  <si>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</si>
  <si>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</si>
  <si>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</si>
  <si>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</si>
  <si>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</si>
  <si>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</si>
  <si>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</si>
  <si>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</si>
  <si>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</si>
  <si>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</si>
  <si>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</si>
  <si>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</si>
  <si>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</si>
  <si>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</si>
  <si>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</si>
  <si>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</si>
  <si>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</si>
  <si>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</si>
  <si>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</si>
  <si>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</si>
  <si>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</si>
  <si>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</si>
  <si>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</si>
  <si>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</si>
  <si>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</si>
  <si>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</si>
  <si>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</si>
  <si>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</si>
  <si>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</si>
  <si>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</si>
  <si>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</si>
  <si>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</si>
  <si>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</si>
  <si>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</si>
  <si>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</si>
  <si>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</si>
  <si>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</si>
  <si>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</si>
  <si>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</si>
  <si>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</si>
  <si>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</si>
  <si>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</si>
  <si>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</si>
  <si>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</si>
  <si>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</si>
  <si>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</si>
  <si>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</si>
  <si>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</si>
  <si>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</si>
  <si>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</si>
  <si>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</si>
  <si>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</si>
  <si>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</si>
  <si>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</si>
  <si>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</si>
  <si>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</si>
  <si>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</si>
  <si>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</si>
  <si>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</si>
  <si>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</si>
  <si>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</si>
  <si>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</si>
  <si>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</si>
  <si>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</si>
  <si>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</si>
  <si>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</si>
  <si>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</si>
  <si>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</si>
  <si>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</si>
  <si>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</si>
  <si>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</si>
  <si>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</si>
  <si>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</si>
  <si>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</si>
  <si>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</si>
  <si>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</si>
  <si>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</si>
  <si>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</si>
  <si>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</si>
  <si>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</si>
  <si>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</si>
  <si>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</si>
  <si>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</si>
  <si>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</si>
  <si>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</si>
  <si>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</si>
  <si>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</si>
  <si>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</si>
  <si>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</si>
  <si>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</si>
  <si>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</si>
  <si>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</si>
  <si>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</si>
  <si>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</si>
  <si>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</si>
  <si>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</si>
  <si>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</si>
  <si>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</si>
  <si>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</si>
  <si>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</si>
  <si>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</si>
  <si>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</si>
  <si>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</si>
  <si>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</si>
  <si>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</si>
  <si>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</si>
  <si>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</si>
  <si>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</si>
  <si>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</si>
  <si>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</si>
  <si>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</si>
  <si>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</si>
  <si>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</si>
  <si>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</si>
  <si>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</si>
  <si>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</si>
  <si>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</si>
  <si>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</si>
  <si>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</si>
  <si>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</si>
  <si>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</si>
  <si>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</si>
  <si>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</si>
  <si>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</si>
  <si>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</si>
  <si>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</si>
  <si>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</si>
  <si>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</si>
  <si>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</si>
  <si>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</si>
  <si>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</si>
  <si>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</si>
  <si>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</si>
  <si>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</si>
  <si>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</si>
  <si>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</si>
  <si>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</si>
  <si>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</si>
  <si>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</si>
  <si>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</si>
  <si>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</si>
  <si>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</si>
  <si>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</si>
  <si>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</si>
  <si>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</si>
  <si>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</si>
  <si>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</si>
  <si>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</si>
  <si>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</si>
  <si>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</si>
  <si>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</si>
  <si>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</si>
  <si>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</si>
  <si>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</si>
  <si>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</si>
  <si>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</si>
  <si>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</si>
  <si>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</si>
  <si>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</si>
  <si>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</si>
  <si>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</si>
  <si>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</si>
  <si>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</si>
  <si>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</si>
  <si>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</si>
  <si>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</si>
  <si>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</si>
  <si>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</si>
  <si>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</si>
  <si>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</si>
  <si>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</si>
  <si>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</si>
  <si>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</si>
  <si>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</si>
  <si>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</si>
  <si>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</si>
  <si>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</si>
  <si>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</si>
  <si>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</si>
  <si>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</si>
  <si>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</si>
  <si>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</si>
  <si>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</si>
  <si>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</si>
  <si>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</si>
  <si>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</si>
  <si>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</si>
  <si>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</si>
  <si>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</si>
  <si>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</si>
  <si>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</si>
  <si>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</si>
  <si>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</si>
  <si>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</si>
  <si>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</si>
  <si>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</si>
  <si>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</si>
  <si>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</si>
  <si>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</si>
  <si>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</si>
  <si>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</si>
  <si>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</si>
  <si>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</si>
  <si>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</si>
  <si>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</si>
  <si>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</si>
  <si>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</si>
  <si>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</si>
  <si>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</si>
  <si>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</si>
  <si>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</si>
  <si>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</si>
  <si>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</si>
  <si>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</si>
  <si>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</si>
  <si>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</si>
  <si>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</si>
  <si>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</si>
  <si>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</si>
  <si>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</si>
  <si>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</si>
  <si>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</si>
  <si>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</si>
  <si>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</si>
  <si>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</si>
  <si>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</si>
  <si>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</si>
  <si>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</si>
  <si>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</si>
  <si>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</si>
  <si>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</si>
  <si>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</si>
  <si>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</si>
  <si>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</si>
  <si>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</si>
  <si>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</si>
  <si>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</si>
  <si>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</si>
  <si>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</si>
  <si>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</si>
  <si>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</si>
  <si>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</si>
  <si>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</si>
  <si>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</si>
  <si>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</si>
  <si>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</si>
  <si>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</si>
  <si>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</si>
  <si>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</si>
  <si>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</si>
  <si>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</si>
  <si>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</si>
  <si>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</si>
  <si>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</si>
  <si>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</si>
  <si>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</si>
  <si>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</si>
  <si>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</si>
  <si>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</si>
  <si>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</si>
  <si>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</si>
  <si>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</si>
  <si>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</si>
  <si>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</si>
  <si>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</si>
  <si>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</si>
  <si>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</si>
  <si>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</si>
  <si>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</si>
  <si>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</si>
  <si>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</si>
  <si>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</si>
  <si>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</si>
  <si>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</si>
  <si>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</si>
  <si>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</si>
  <si>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</si>
  <si>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</si>
  <si>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</si>
  <si>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</si>
  <si>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</si>
  <si>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</si>
  <si>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</si>
  <si>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</si>
  <si>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</si>
  <si>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</si>
  <si>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</si>
  <si>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</si>
  <si>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</si>
  <si>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</si>
  <si>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</si>
  <si>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</si>
  <si>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</si>
  <si>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</si>
  <si>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</si>
  <si>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</si>
  <si>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</si>
  <si>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</si>
  <si>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</si>
  <si>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</si>
  <si>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</si>
  <si>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</si>
  <si>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</si>
  <si>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</si>
  <si>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</si>
  <si>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</si>
  <si>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</si>
  <si>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</si>
  <si>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</si>
  <si>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</si>
  <si>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</si>
  <si>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</si>
  <si>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</si>
  <si>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</si>
  <si>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</si>
  <si>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</si>
  <si>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</si>
  <si>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</si>
  <si>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</si>
  <si>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</si>
  <si>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</si>
  <si>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</si>
  <si>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</si>
  <si>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</si>
  <si>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</si>
  <si>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</si>
  <si>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</si>
  <si>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</si>
  <si>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</si>
  <si>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</si>
  <si>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</si>
  <si>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</si>
  <si>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</si>
  <si>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</si>
  <si>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</si>
  <si>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</si>
  <si>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</si>
  <si>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</si>
  <si>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</si>
  <si>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</si>
  <si>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</si>
  <si>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</si>
  <si>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</si>
  <si>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</si>
  <si>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</si>
  <si>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</si>
  <si>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</si>
  <si>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</si>
  <si>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</si>
  <si>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</si>
  <si>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</si>
  <si>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</si>
  <si>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</si>
  <si>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</si>
  <si>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</si>
  <si>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</si>
  <si>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</si>
  <si>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</si>
  <si>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</si>
  <si>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</si>
  <si>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</si>
  <si>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</si>
  <si>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</si>
  <si>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</si>
  <si>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</si>
  <si>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</si>
  <si>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</si>
  <si>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</si>
  <si>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</si>
  <si>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</si>
  <si>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</si>
  <si>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</si>
  <si>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</si>
  <si>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</si>
  <si>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</si>
  <si>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</si>
  <si>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</si>
  <si>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</si>
  <si>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</si>
  <si>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</si>
  <si>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</si>
  <si>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</si>
  <si>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</si>
  <si>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</si>
  <si>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</si>
  <si>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</si>
  <si>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</si>
  <si>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</si>
  <si>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</si>
  <si>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</si>
  <si>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</si>
  <si>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</si>
  <si>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</si>
  <si>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</si>
  <si>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</si>
  <si>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</si>
  <si>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</si>
  <si>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</si>
  <si>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</si>
  <si>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</si>
  <si>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</si>
  <si>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</si>
  <si>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</si>
  <si>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</si>
  <si>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</si>
  <si>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</si>
  <si>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</si>
  <si>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</si>
  <si>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</si>
  <si>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</si>
  <si>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</si>
  <si>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</si>
  <si>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</si>
  <si>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</si>
  <si>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</si>
  <si>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</si>
  <si>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</si>
  <si>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</si>
  <si>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</si>
  <si>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</si>
  <si>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</si>
  <si>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</si>
  <si>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</si>
  <si>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</si>
  <si>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</si>
  <si>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</si>
  <si>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</si>
  <si>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</si>
  <si>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</si>
  <si>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</si>
  <si>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</si>
  <si>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</si>
  <si>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</si>
  <si>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</si>
  <si>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</si>
  <si>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</si>
  <si>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</si>
  <si>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</si>
  <si>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</si>
  <si>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</si>
  <si>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</si>
  <si>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</si>
  <si>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</si>
  <si>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</si>
  <si>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</si>
  <si>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</si>
  <si>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</si>
  <si>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</si>
  <si>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</si>
  <si>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</si>
  <si>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</si>
  <si>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</si>
  <si>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</si>
  <si>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</si>
  <si>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</si>
  <si>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</si>
  <si>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</si>
  <si>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</si>
  <si>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</si>
  <si>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</si>
  <si>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</si>
  <si>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</si>
  <si>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</si>
  <si>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</si>
  <si>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</si>
  <si>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</si>
  <si>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</si>
  <si>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</si>
  <si>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</si>
  <si>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</si>
  <si>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</si>
  <si>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</si>
  <si>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</si>
  <si>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</si>
  <si>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</si>
  <si>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</si>
  <si>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</si>
  <si>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</si>
  <si>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</si>
  <si>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</si>
  <si>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</si>
  <si>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</si>
  <si>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</si>
  <si>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</si>
  <si>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</si>
  <si>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</si>
  <si>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</si>
  <si>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</si>
  <si>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</si>
  <si>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</si>
  <si>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</si>
  <si>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</si>
  <si>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</si>
  <si>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</si>
  <si>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</si>
  <si>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</si>
  <si>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</si>
  <si>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</si>
  <si>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</si>
  <si>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</si>
  <si>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</si>
  <si>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</si>
  <si>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</si>
  <si>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</si>
  <si>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</si>
  <si>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</si>
  <si>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</si>
  <si>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</si>
  <si>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</si>
  <si>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</si>
  <si>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</si>
  <si>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</si>
  <si>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</si>
  <si>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</si>
  <si>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</si>
  <si>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</si>
  <si>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</si>
  <si>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</si>
  <si>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</si>
  <si>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</si>
  <si>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</si>
  <si>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</si>
  <si>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</si>
  <si>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</si>
  <si>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</si>
  <si>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</si>
  <si>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</si>
  <si>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</si>
  <si>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</si>
  <si>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</si>
  <si>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</si>
  <si>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</si>
  <si>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</si>
  <si>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</si>
  <si>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</si>
  <si>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</si>
  <si>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</si>
  <si>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</si>
  <si>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</si>
  <si>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</si>
  <si>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</si>
  <si>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</si>
  <si>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</si>
  <si>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</si>
  <si>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</si>
  <si>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</si>
  <si>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</si>
  <si>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</si>
  <si>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</si>
  <si>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</si>
  <si>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</si>
  <si>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</si>
  <si>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</si>
  <si>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</si>
  <si>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</si>
  <si>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</si>
  <si>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</si>
  <si>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</si>
  <si>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</si>
  <si>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</si>
  <si>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</si>
  <si>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</si>
  <si>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</si>
  <si>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</si>
  <si>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</si>
  <si>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</si>
  <si>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</si>
  <si>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</si>
  <si>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</si>
  <si>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</si>
  <si>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</si>
  <si>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</si>
  <si>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</si>
  <si>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</si>
  <si>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</si>
  <si>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</si>
  <si>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</si>
  <si>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</si>
  <si>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</si>
  <si>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</si>
  <si>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</si>
  <si>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</si>
  <si>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</si>
  <si>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</si>
  <si>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</si>
  <si>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</si>
  <si>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</si>
  <si>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</si>
  <si>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</si>
  <si>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</si>
  <si>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</si>
  <si>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</si>
  <si>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</si>
  <si>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</si>
  <si>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</si>
  <si>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</si>
  <si>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</si>
  <si>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</si>
  <si>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</si>
  <si>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</si>
  <si>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</si>
  <si>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</si>
  <si>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</si>
  <si>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</si>
  <si>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</si>
  <si>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</si>
  <si>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</si>
  <si>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</si>
  <si>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</si>
  <si>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</si>
  <si>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</si>
  <si>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</si>
  <si>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</si>
  <si>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</si>
  <si>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</si>
  <si>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</si>
  <si>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</si>
  <si>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</si>
  <si>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</si>
  <si>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</si>
  <si>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</si>
  <si>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</si>
  <si>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</si>
  <si>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</si>
  <si>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</si>
  <si>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</si>
  <si>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</si>
  <si>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</si>
  <si>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</si>
  <si>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</si>
  <si>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</si>
  <si>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</si>
  <si>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</si>
  <si>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</si>
  <si>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</si>
  <si>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</si>
  <si>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</si>
  <si>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</si>
  <si>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</si>
  <si>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</si>
  <si>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</si>
  <si>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</si>
  <si>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</si>
  <si>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</si>
  <si>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</si>
  <si>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</si>
  <si>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</si>
  <si>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</si>
  <si>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</si>
  <si>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</si>
  <si>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</si>
  <si>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</si>
  <si>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</si>
  <si>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</si>
  <si>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</si>
  <si>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</si>
  <si>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</si>
  <si>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</si>
  <si>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</si>
  <si>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</si>
  <si>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</si>
  <si>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</si>
  <si>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</si>
  <si>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</si>
  <si>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</si>
  <si>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</si>
  <si>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</si>
  <si>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</si>
  <si>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</si>
  <si>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</si>
  <si>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</si>
  <si>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</si>
  <si>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</si>
  <si>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</si>
  <si>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</si>
  <si>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</si>
  <si>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</si>
  <si>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</si>
  <si>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</si>
  <si>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</si>
  <si>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</si>
  <si>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</si>
  <si>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</si>
  <si>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</si>
  <si>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</si>
  <si>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</si>
  <si>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</si>
  <si>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</si>
  <si>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</si>
  <si>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</si>
  <si>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</si>
  <si>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</si>
  <si>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</si>
  <si>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</si>
  <si>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</si>
  <si>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</si>
  <si>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</si>
  <si>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</si>
  <si>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</si>
  <si>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</si>
  <si>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</si>
  <si>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</si>
  <si>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</si>
  <si>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</si>
  <si>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</si>
  <si>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</si>
  <si>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</si>
  <si>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</si>
  <si>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</si>
  <si>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</si>
  <si>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</si>
  <si>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</si>
  <si>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</si>
  <si>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</si>
  <si>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</si>
  <si>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</si>
  <si>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</si>
  <si>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</si>
  <si>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</si>
  <si>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</si>
  <si>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</si>
  <si>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</si>
  <si>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</si>
  <si>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</si>
  <si>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</si>
  <si>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</si>
  <si>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</si>
  <si>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</si>
  <si>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</si>
  <si>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</si>
  <si>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</si>
  <si>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</si>
  <si>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</si>
  <si>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</si>
  <si>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</si>
  <si>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</si>
  <si>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</si>
  <si>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</si>
  <si>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</si>
  <si>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</si>
  <si>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</si>
  <si>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</si>
  <si>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</si>
  <si>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</si>
  <si>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</si>
  <si>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</si>
  <si>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</si>
  <si>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</si>
  <si>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</si>
  <si>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</si>
  <si>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</si>
  <si>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</si>
  <si>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</si>
  <si>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</si>
  <si>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</si>
  <si>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</si>
  <si>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</si>
  <si>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</si>
  <si>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</si>
  <si>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</si>
  <si>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</si>
  <si>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</si>
  <si>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</si>
  <si>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</si>
  <si>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</si>
  <si>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</si>
  <si>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</si>
  <si>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</si>
  <si>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</si>
  <si>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</si>
  <si>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</si>
  <si>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</si>
  <si>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</si>
  <si>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</si>
  <si>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</si>
  <si>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</si>
  <si>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</si>
  <si>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</si>
  <si>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</si>
  <si>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</si>
  <si>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</si>
  <si>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</si>
  <si>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</si>
  <si>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</si>
  <si>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</si>
  <si>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</si>
  <si>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</si>
  <si>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</si>
  <si>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</si>
  <si>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</si>
  <si>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</si>
  <si>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</si>
  <si>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</si>
  <si>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</si>
  <si>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</si>
  <si>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</si>
  <si>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</si>
  <si>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</si>
  <si>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</si>
  <si>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</si>
  <si>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</si>
  <si>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</si>
  <si>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</si>
  <si>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</si>
  <si>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</si>
  <si>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</si>
  <si>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</si>
  <si>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</si>
  <si>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</si>
  <si>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</si>
  <si>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</si>
  <si>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</si>
  <si>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</si>
  <si>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</si>
  <si>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</si>
  <si>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</si>
  <si>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</si>
  <si>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</si>
  <si>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</si>
  <si>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</si>
  <si>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</si>
  <si>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</si>
  <si>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</si>
  <si>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</si>
  <si>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</si>
  <si>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</si>
  <si>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</si>
  <si>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</si>
  <si>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</si>
  <si>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</si>
  <si>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</si>
  <si>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</si>
  <si>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</si>
  <si>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</si>
  <si>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</si>
  <si>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</si>
  <si>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</si>
  <si>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</si>
  <si>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</si>
  <si>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</si>
  <si>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</si>
  <si>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</si>
  <si>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</si>
  <si>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</si>
  <si>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</si>
  <si>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</si>
  <si>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</si>
  <si>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</si>
  <si>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</si>
  <si>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</si>
  <si>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</si>
  <si>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</si>
  <si>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</si>
  <si>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</si>
  <si>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</si>
  <si>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</si>
  <si>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</si>
  <si>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</si>
  <si>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</si>
  <si>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</si>
  <si>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</si>
  <si>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</si>
  <si>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</si>
  <si>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</si>
  <si>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</si>
  <si>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</si>
  <si>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</si>
  <si>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</si>
  <si>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</si>
  <si>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</si>
  <si>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</si>
  <si>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</si>
  <si>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</si>
  <si>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</si>
  <si>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</si>
  <si>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</si>
  <si>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</si>
  <si>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</si>
  <si>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</si>
  <si>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</si>
  <si>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</si>
  <si>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</si>
  <si>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</si>
  <si>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</si>
  <si>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</si>
  <si>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</si>
  <si>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</si>
  <si>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</si>
  <si>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</si>
  <si>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</si>
  <si>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</si>
  <si>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</si>
  <si>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</si>
  <si>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</si>
  <si>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</si>
  <si>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</si>
  <si>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</si>
  <si>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</si>
  <si>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</si>
  <si>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</si>
  <si>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</si>
  <si>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</si>
  <si>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</si>
  <si>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</si>
  <si>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</si>
  <si>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</si>
  <si>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</si>
  <si>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</si>
  <si>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</si>
  <si>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</si>
  <si>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</si>
  <si>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</si>
  <si>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</si>
  <si>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</si>
  <si>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</si>
  <si>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</si>
  <si>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</si>
  <si>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</si>
  <si>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</si>
  <si>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</si>
  <si>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</si>
  <si>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</si>
  <si>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</si>
  <si>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</si>
  <si>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</si>
  <si>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</si>
  <si>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</si>
  <si>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</si>
  <si>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</si>
  <si>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</si>
  <si>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</si>
  <si>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</si>
  <si>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</si>
  <si>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</si>
  <si>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</si>
  <si>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</si>
  <si>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</si>
  <si>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</si>
  <si>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</si>
  <si>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</si>
  <si>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</si>
  <si>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</si>
  <si>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</si>
  <si>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</si>
  <si>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</si>
  <si>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</si>
  <si>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</si>
  <si>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</si>
  <si>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</si>
  <si>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</si>
  <si>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</si>
  <si>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</si>
  <si>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</si>
  <si>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</si>
  <si>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</si>
  <si>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</si>
  <si>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</si>
  <si>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</si>
  <si>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</si>
  <si>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</si>
  <si>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</si>
  <si>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</si>
  <si>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</si>
  <si>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</si>
  <si>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</si>
  <si>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</si>
  <si>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</si>
  <si>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</si>
  <si>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</si>
  <si>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</si>
  <si>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</si>
  <si>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</si>
  <si>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</si>
  <si>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</si>
  <si>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</si>
  <si>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</si>
  <si>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</si>
  <si>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</si>
  <si>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</si>
  <si>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</si>
  <si>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</si>
  <si>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</si>
  <si>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</si>
  <si>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</si>
  <si>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</si>
  <si>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</si>
  <si>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</si>
  <si>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</si>
  <si>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</si>
  <si>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</si>
  <si>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</si>
  <si>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</si>
  <si>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</si>
  <si>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</si>
  <si>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</si>
  <si>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</si>
  <si>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</si>
  <si>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</si>
  <si>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</si>
  <si>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</si>
  <si>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</si>
  <si>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</si>
  <si>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</si>
  <si>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</si>
  <si>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</si>
  <si>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</si>
  <si>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</si>
  <si>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</si>
  <si>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</si>
  <si>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</si>
  <si>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</si>
  <si>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</si>
  <si>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</si>
  <si>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</si>
  <si>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</si>
  <si>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</si>
  <si>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</si>
  <si>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</si>
  <si>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</si>
  <si>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</si>
  <si>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</si>
  <si>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</si>
  <si>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</si>
  <si>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</si>
  <si>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</si>
  <si>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</si>
  <si>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</si>
  <si>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</si>
  <si>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</si>
  <si>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</si>
  <si>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</si>
  <si>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</si>
  <si>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</si>
  <si>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</si>
  <si>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</si>
  <si>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</si>
  <si>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</si>
  <si>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</si>
  <si>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</si>
  <si>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</si>
  <si>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</si>
  <si>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</si>
  <si>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</si>
  <si>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</si>
  <si>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</si>
  <si>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</si>
  <si>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</si>
  <si>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</si>
  <si>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</si>
  <si>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</si>
  <si>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</si>
  <si>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</si>
  <si>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</si>
  <si>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</si>
  <si>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</si>
  <si>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</si>
  <si>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</si>
  <si>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</si>
  <si>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</si>
  <si>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</si>
  <si>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</si>
  <si>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</si>
  <si>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</si>
  <si>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</si>
  <si>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</si>
  <si>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</si>
  <si>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</si>
  <si>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</si>
  <si>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</si>
  <si>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</si>
  <si>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</si>
  <si>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</si>
  <si>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</si>
  <si>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</si>
  <si>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</si>
  <si>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</si>
  <si>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</si>
  <si>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</si>
  <si>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</si>
  <si>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</si>
  <si>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</si>
  <si>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</si>
  <si>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</si>
  <si>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</si>
  <si>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</si>
  <si>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</si>
  <si>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</si>
  <si>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</si>
  <si>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</si>
  <si>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</si>
  <si>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</si>
  <si>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</si>
  <si>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</si>
  <si>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</si>
  <si>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</si>
  <si>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</si>
  <si>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</si>
  <si>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</si>
  <si>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</si>
  <si>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</si>
  <si>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</si>
  <si>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</si>
  <si>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</si>
  <si>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</si>
  <si>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</si>
  <si>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</si>
  <si>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</si>
  <si>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</si>
  <si>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</si>
  <si>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</si>
  <si>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</si>
  <si>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</si>
  <si>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</si>
  <si>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</si>
  <si>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</si>
  <si>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</si>
  <si>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</si>
  <si>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</si>
  <si>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</si>
  <si>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</si>
  <si>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</si>
  <si>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</si>
  <si>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</si>
  <si>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</si>
  <si>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</si>
  <si>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</si>
  <si>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</si>
  <si>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</si>
  <si>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</si>
  <si>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</si>
  <si>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</si>
  <si>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</si>
  <si>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</si>
  <si>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</si>
  <si>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</si>
  <si>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</si>
  <si>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</si>
  <si>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</si>
  <si>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</si>
  <si>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</si>
  <si>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</si>
  <si>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</si>
  <si>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</si>
  <si>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</si>
  <si>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</si>
  <si>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</si>
  <si>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</si>
  <si>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</si>
  <si>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</si>
  <si>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</si>
  <si>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</si>
  <si>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</si>
  <si>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</si>
  <si>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</si>
  <si>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</si>
  <si>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</si>
  <si>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</si>
  <si>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</si>
  <si>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</si>
  <si>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</si>
  <si>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</si>
  <si>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</si>
  <si>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</si>
  <si>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</si>
  <si>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</si>
  <si>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</si>
  <si>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</si>
  <si>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</si>
  <si>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</si>
  <si>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</si>
  <si>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</si>
  <si>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</si>
  <si>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</si>
  <si>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</si>
  <si>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</si>
  <si>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</si>
  <si>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</si>
  <si>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</si>
  <si>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</si>
  <si>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</si>
  <si>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</si>
  <si>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</si>
  <si>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</si>
  <si>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</si>
  <si>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</si>
  <si>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</si>
  <si>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</si>
  <si>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</si>
  <si>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</si>
  <si>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</si>
  <si>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</si>
  <si>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</si>
  <si>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</si>
  <si>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</si>
  <si>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</si>
  <si>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</si>
  <si>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</si>
  <si>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</si>
  <si>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</si>
  <si>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</si>
  <si>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</si>
  <si>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</si>
  <si>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</si>
  <si>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</si>
  <si>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</si>
  <si>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</si>
  <si>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</si>
  <si>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</si>
  <si>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</si>
  <si>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</si>
  <si>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</si>
  <si>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</si>
  <si>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</si>
  <si>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</si>
  <si>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</si>
  <si>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</si>
  <si>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</si>
  <si>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</si>
  <si>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</si>
  <si>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</si>
  <si>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</si>
  <si>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</si>
  <si>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</si>
  <si>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</si>
  <si>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</si>
  <si>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</si>
  <si>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</si>
  <si>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</si>
  <si>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</si>
  <si>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</si>
  <si>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</si>
  <si>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</si>
  <si>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</si>
  <si>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</si>
  <si>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</si>
  <si>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</si>
  <si>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</si>
  <si>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</si>
  <si>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</si>
  <si>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</si>
  <si>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</si>
  <si>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</si>
  <si>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</si>
  <si>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</si>
  <si>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</si>
  <si>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</si>
  <si>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</si>
  <si>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</si>
  <si>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</si>
  <si>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</si>
  <si>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</si>
  <si>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</si>
  <si>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</si>
  <si>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</si>
  <si>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</si>
  <si>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</si>
  <si>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</si>
  <si>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</si>
  <si>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</si>
  <si>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</si>
  <si>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</si>
  <si>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</si>
  <si>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</si>
  <si>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</si>
  <si>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</si>
  <si>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</si>
  <si>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</si>
  <si>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</si>
  <si>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</si>
  <si>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</si>
  <si>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</si>
  <si>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</si>
  <si>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</si>
  <si>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</si>
  <si>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</si>
  <si>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</si>
  <si>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</si>
  <si>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</si>
  <si>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</si>
  <si>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</si>
  <si>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</si>
  <si>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</si>
  <si>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</si>
  <si>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</si>
  <si>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</si>
  <si>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</si>
  <si>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</si>
  <si>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</si>
  <si>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</si>
  <si>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</si>
  <si>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</si>
  <si>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</si>
  <si>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</si>
  <si>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</si>
  <si>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</si>
  <si>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</si>
  <si>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</si>
  <si>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</si>
  <si>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</si>
  <si>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</si>
  <si>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</si>
  <si>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</si>
  <si>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</si>
  <si>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</si>
  <si>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</si>
  <si>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</si>
  <si>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</si>
  <si>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</si>
  <si>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</si>
  <si>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</si>
  <si>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</si>
  <si>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</si>
  <si>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</si>
  <si>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</si>
  <si>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</si>
  <si>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</si>
  <si>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</si>
  <si>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</si>
  <si>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</si>
  <si>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</si>
  <si>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</si>
  <si>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</si>
  <si>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</si>
  <si>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</si>
  <si>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</si>
  <si>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</si>
  <si>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</si>
  <si>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</si>
  <si>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</si>
  <si>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</si>
  <si>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</si>
  <si>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</si>
  <si>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</si>
  <si>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</si>
  <si>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</si>
  <si>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</si>
  <si>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</si>
  <si>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</si>
  <si>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</si>
  <si>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</si>
  <si>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</si>
  <si>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</si>
  <si>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</si>
  <si>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</si>
  <si>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</si>
  <si>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</si>
  <si>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</si>
  <si>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</si>
  <si>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</si>
  <si>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</si>
  <si>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</si>
  <si>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</si>
  <si>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</si>
  <si>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</si>
  <si>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</si>
  <si>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</si>
  <si>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</si>
  <si>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</si>
  <si>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</si>
  <si>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</si>
  <si>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</si>
  <si>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</si>
  <si>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</si>
  <si>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</si>
  <si>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</si>
  <si>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</si>
  <si>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</si>
  <si>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</si>
  <si>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</si>
  <si>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</si>
  <si>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</si>
  <si>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</si>
  <si>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</si>
  <si>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</si>
  <si>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</si>
  <si>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</si>
  <si>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</si>
  <si>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</si>
  <si>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</si>
  <si>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</si>
  <si>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</si>
  <si>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</si>
  <si>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</si>
  <si>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</si>
  <si>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</si>
  <si>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</si>
  <si>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</si>
  <si>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</si>
  <si>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</si>
  <si>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</si>
  <si>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</si>
  <si>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</si>
  <si>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</si>
  <si>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</si>
  <si>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</si>
  <si>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</si>
  <si>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</si>
  <si>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</si>
  <si>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</si>
  <si>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</si>
  <si>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</si>
  <si>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</si>
  <si>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</si>
  <si>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</si>
  <si>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</si>
  <si>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</si>
  <si>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</si>
  <si>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</si>
  <si>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</si>
  <si>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</si>
  <si>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</si>
  <si>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</si>
  <si>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</si>
  <si>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</si>
  <si>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</si>
  <si>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</si>
  <si>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</si>
  <si>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</si>
  <si>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</si>
  <si>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</si>
  <si>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</si>
  <si>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</si>
  <si>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</si>
  <si>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</si>
  <si>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</si>
  <si>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</si>
  <si>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</si>
  <si>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</si>
  <si>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</si>
  <si>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</si>
  <si>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</si>
  <si>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</si>
  <si>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</si>
  <si>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</si>
  <si>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</si>
  <si>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</si>
  <si>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</si>
  <si>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</si>
  <si>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</si>
  <si>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</si>
  <si>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</si>
  <si>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</si>
  <si>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</si>
  <si>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</si>
  <si>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</si>
  <si>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</si>
  <si>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</si>
  <si>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</si>
  <si>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</si>
  <si>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</si>
  <si>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</si>
  <si>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</si>
  <si>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</si>
  <si>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</si>
  <si>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</si>
  <si>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</si>
  <si>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</si>
  <si>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</si>
  <si>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</si>
  <si>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</si>
  <si>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</si>
  <si>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</si>
  <si>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</si>
  <si>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</si>
  <si>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</si>
  <si>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</si>
  <si>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</si>
  <si>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</si>
  <si>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</si>
  <si>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</si>
  <si>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</si>
  <si>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</si>
  <si>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</si>
  <si>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</si>
  <si>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</si>
  <si>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</si>
  <si>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</si>
  <si>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</si>
  <si>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</si>
  <si>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</si>
  <si>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</si>
  <si>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</si>
  <si>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</si>
  <si>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</si>
  <si>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</si>
  <si>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</si>
  <si>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</si>
  <si>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</si>
  <si>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</si>
  <si>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</si>
  <si>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</si>
  <si>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</si>
  <si>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</si>
  <si>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</si>
  <si>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</si>
  <si>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</si>
  <si>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</si>
  <si>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</si>
  <si>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</si>
  <si>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</si>
  <si>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</si>
  <si>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</si>
  <si>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</si>
  <si>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</si>
  <si>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</si>
  <si>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</si>
  <si>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</si>
  <si>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</si>
  <si>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</si>
  <si>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</si>
  <si>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</si>
  <si>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</si>
  <si>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</si>
  <si>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</si>
  <si>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</si>
  <si>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</si>
  <si>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</si>
  <si>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</si>
  <si>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</si>
  <si>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</si>
  <si>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</si>
  <si>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</si>
  <si>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</si>
  <si>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</si>
  <si>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</si>
  <si>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</si>
  <si>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</si>
  <si>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</si>
  <si>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</si>
  <si>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</si>
  <si>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</si>
  <si>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</si>
  <si>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</si>
  <si>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</si>
  <si>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</si>
  <si>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</si>
  <si>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</si>
  <si>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</si>
  <si>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</si>
  <si>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</si>
  <si>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</si>
  <si>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</si>
  <si>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</si>
  <si>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</si>
  <si>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</si>
  <si>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</si>
  <si>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</si>
  <si>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</si>
  <si>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</si>
  <si>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</si>
  <si>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</si>
  <si>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</si>
  <si>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</si>
  <si>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</si>
  <si>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</si>
  <si>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</si>
  <si>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</si>
  <si>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</si>
  <si>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</si>
  <si>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</si>
  <si>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</si>
  <si>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</si>
  <si>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</si>
  <si>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</si>
  <si>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</si>
  <si>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</si>
  <si>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</si>
  <si>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</si>
  <si>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</si>
  <si>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</si>
  <si>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</si>
  <si>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</si>
  <si>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</si>
  <si>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</si>
  <si>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</si>
  <si>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</si>
  <si>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</si>
  <si>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</si>
  <si>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</si>
  <si>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</si>
  <si>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</si>
  <si>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</si>
  <si>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</si>
  <si>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</si>
  <si>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</si>
  <si>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</si>
  <si>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</si>
  <si>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</si>
  <si>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</si>
  <si>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</si>
  <si>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</si>
  <si>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</si>
  <si>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</si>
  <si>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</si>
  <si>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</si>
  <si>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</si>
  <si>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</si>
  <si>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</si>
  <si>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</si>
  <si>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</si>
  <si>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</si>
  <si>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</si>
  <si>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</si>
  <si>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</si>
  <si>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</si>
  <si>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</si>
  <si>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</si>
  <si>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</si>
  <si>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</si>
  <si>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</si>
  <si>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</si>
  <si>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</si>
  <si>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</si>
  <si>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</si>
  <si>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</si>
  <si>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</si>
  <si>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</si>
  <si>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</si>
  <si>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</si>
  <si>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</si>
  <si>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</si>
  <si>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</si>
  <si>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</si>
  <si>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</si>
  <si>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</si>
  <si>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</si>
  <si>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</si>
  <si>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</si>
  <si>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</si>
  <si>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</si>
  <si>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</si>
  <si>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</si>
  <si>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</si>
  <si>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</si>
  <si>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</si>
  <si>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</si>
  <si>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</si>
  <si>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</si>
  <si>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</si>
  <si>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</si>
  <si>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</si>
  <si>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</si>
  <si>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</si>
  <si>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</si>
  <si>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</si>
  <si>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</si>
  <si>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</si>
  <si>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</si>
  <si>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</si>
  <si>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</si>
  <si>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</si>
  <si>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</si>
  <si>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</si>
  <si>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</si>
  <si>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</si>
  <si>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</si>
  <si>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</si>
  <si>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</si>
  <si>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</si>
  <si>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</si>
  <si>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</si>
  <si>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</si>
  <si>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</si>
  <si>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</si>
  <si>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</si>
  <si>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</si>
  <si>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</si>
  <si>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</si>
  <si>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</si>
  <si>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</si>
  <si>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</si>
  <si>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</si>
  <si>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</si>
  <si>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</si>
  <si>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</si>
  <si>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</si>
  <si>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</si>
  <si>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</si>
  <si>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</si>
  <si>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</si>
  <si>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</si>
  <si>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</si>
  <si>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</si>
  <si>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</si>
  <si>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</si>
  <si>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</si>
  <si>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</si>
  <si>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</si>
  <si>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</si>
  <si>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</si>
  <si>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</si>
  <si>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</si>
  <si>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</si>
  <si>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</si>
  <si>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</si>
  <si>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</si>
  <si>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</si>
  <si>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</si>
  <si>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</si>
  <si>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</si>
  <si>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</si>
  <si>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</si>
  <si>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</si>
  <si>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</si>
  <si>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</si>
  <si>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</si>
  <si>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</si>
  <si>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</si>
  <si>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</si>
  <si>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</si>
  <si>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</si>
  <si>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</si>
  <si>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</si>
  <si>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</si>
  <si>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</si>
  <si>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</si>
  <si>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</si>
  <si>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</si>
  <si>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</si>
  <si>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</si>
  <si>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</si>
  <si>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</si>
  <si>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</si>
  <si>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</si>
  <si>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</si>
  <si>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</si>
  <si>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</si>
  <si>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</si>
  <si>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</si>
  <si>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</si>
  <si>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</si>
  <si>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</si>
  <si>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</si>
  <si>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</si>
  <si>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</si>
  <si>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</si>
  <si>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</si>
  <si>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</si>
  <si>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</si>
  <si>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</si>
  <si>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</si>
  <si>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</si>
  <si>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</si>
  <si>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</si>
  <si>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</si>
  <si>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</si>
  <si>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</si>
  <si>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</si>
  <si>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</si>
  <si>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</si>
  <si>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</si>
  <si>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</si>
  <si>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</si>
  <si>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</si>
  <si>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</si>
  <si>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</si>
  <si>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</si>
  <si>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</si>
  <si>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</si>
  <si>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</si>
  <si>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</si>
  <si>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</si>
  <si>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</si>
  <si>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</si>
  <si>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</si>
  <si>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</si>
  <si>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</si>
  <si>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</si>
  <si>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</si>
  <si>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</si>
  <si>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</si>
  <si>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</si>
  <si>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</si>
  <si>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</si>
  <si>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</si>
  <si>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</si>
  <si>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</si>
  <si>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</si>
  <si>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</si>
  <si>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</si>
  <si>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</si>
  <si>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</si>
  <si>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</si>
  <si>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</si>
  <si>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</si>
  <si>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</si>
  <si>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</si>
  <si>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</si>
  <si>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</si>
  <si>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</si>
  <si>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</si>
  <si>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</si>
  <si>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</si>
  <si>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</si>
  <si>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</si>
  <si>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</si>
  <si>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</si>
  <si>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</si>
  <si>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</si>
  <si>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</si>
  <si>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</si>
  <si>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</si>
  <si>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</si>
  <si>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</si>
  <si>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</si>
  <si>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</si>
  <si>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</si>
  <si>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</si>
  <si>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</si>
  <si>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</si>
  <si>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</si>
  <si>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</si>
  <si>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</si>
  <si>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</si>
  <si>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</si>
  <si>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</si>
  <si>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</si>
  <si>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</si>
  <si>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</si>
  <si>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</si>
  <si>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</si>
  <si>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</si>
  <si>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</si>
  <si>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</si>
  <si>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</si>
  <si>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</si>
  <si>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</si>
  <si>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</si>
  <si>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</si>
  <si>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</si>
  <si>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</si>
  <si>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</si>
  <si>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</si>
  <si>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</si>
  <si>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</si>
  <si>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</si>
  <si>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</si>
  <si>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</si>
  <si>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</si>
  <si>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</si>
  <si>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</si>
  <si>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</si>
  <si>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</si>
  <si>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</si>
  <si>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</si>
  <si>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</si>
  <si>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</si>
  <si>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</si>
  <si>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</si>
  <si>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</si>
  <si>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</si>
  <si>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</si>
  <si>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</si>
  <si>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</si>
  <si>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</si>
  <si>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</si>
  <si>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</si>
  <si>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</si>
  <si>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</si>
  <si>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</si>
  <si>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</si>
  <si>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</si>
  <si>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</si>
  <si>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</si>
  <si>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</si>
  <si>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</si>
  <si>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</si>
  <si>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</si>
  <si>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</si>
  <si>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</si>
  <si>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</si>
  <si>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</si>
  <si>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</si>
  <si>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</si>
  <si>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</si>
  <si>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</si>
  <si>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</si>
  <si>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</si>
  <si>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</si>
  <si>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</si>
  <si>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</si>
  <si>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</si>
  <si>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</si>
  <si>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</si>
  <si>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</si>
  <si>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</si>
  <si>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</si>
  <si>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</si>
  <si>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</si>
  <si>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</si>
  <si>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</si>
  <si>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</si>
  <si>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</si>
  <si>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</si>
  <si>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</si>
  <si>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</si>
  <si>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</si>
  <si>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</si>
  <si>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</si>
  <si>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</si>
  <si>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</si>
  <si>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</si>
  <si>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</si>
  <si>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</si>
  <si>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</si>
  <si>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</si>
  <si>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</si>
  <si>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</si>
  <si>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</si>
  <si>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</si>
  <si>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</si>
  <si>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</si>
  <si>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</si>
  <si>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</si>
  <si>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</si>
  <si>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</si>
  <si>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</si>
  <si>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</si>
  <si>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</si>
  <si>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</si>
  <si>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</si>
  <si>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</si>
  <si>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</si>
  <si>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</si>
  <si>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</si>
  <si>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</si>
  <si>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</si>
  <si>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</si>
  <si>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</si>
  <si>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</si>
  <si>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</si>
  <si>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</si>
  <si>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</si>
  <si>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</si>
  <si>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</si>
  <si>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</si>
  <si>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</si>
  <si>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</si>
  <si>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</si>
  <si>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</si>
  <si>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</si>
  <si>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</si>
  <si>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</si>
  <si>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</si>
  <si>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</si>
  <si>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</si>
  <si>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</si>
  <si>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</si>
  <si>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</si>
  <si>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</si>
  <si>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</si>
  <si>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</si>
  <si>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</si>
  <si>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</si>
  <si>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</si>
  <si>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</si>
  <si>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</si>
  <si>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</si>
  <si>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</si>
  <si>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</si>
  <si>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</si>
  <si>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</si>
  <si>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</si>
  <si>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</si>
  <si>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</si>
  <si>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</si>
  <si>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</si>
  <si>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</si>
  <si>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</si>
  <si>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</si>
  <si>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</si>
  <si>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</si>
  <si>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</si>
  <si>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</si>
  <si>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</si>
  <si>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</si>
  <si>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</si>
  <si>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</si>
  <si>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</si>
  <si>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</si>
  <si>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</si>
  <si>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</si>
  <si>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</si>
  <si>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</si>
  <si>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</si>
  <si>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</si>
  <si>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</si>
  <si>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</si>
  <si>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</si>
  <si>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</si>
  <si>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</si>
  <si>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</si>
  <si>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</si>
  <si>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</si>
  <si>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</si>
  <si>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</si>
  <si>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</si>
  <si>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</si>
  <si>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</si>
  <si>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</si>
  <si>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</si>
  <si>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</si>
  <si>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</si>
  <si>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</si>
  <si>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</si>
  <si>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</si>
  <si>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</si>
  <si>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</si>
  <si>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</si>
  <si>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</si>
  <si>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</si>
  <si>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</si>
  <si>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</si>
  <si>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</si>
  <si>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</si>
  <si>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</si>
  <si>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</si>
  <si>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</si>
  <si>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</si>
  <si>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</si>
  <si>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</si>
  <si>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</si>
  <si>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</si>
  <si>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</si>
  <si>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</si>
  <si>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</si>
  <si>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</si>
  <si>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</si>
  <si>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</si>
  <si>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</si>
  <si>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</si>
  <si>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</si>
  <si>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</si>
  <si>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</si>
  <si>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</si>
  <si>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</si>
  <si>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</si>
  <si>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</si>
  <si>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</si>
  <si>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</si>
  <si>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</si>
  <si>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</si>
  <si>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</si>
  <si>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</si>
  <si>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</si>
  <si>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</si>
  <si>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</si>
  <si>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</si>
  <si>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</si>
  <si>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</si>
  <si>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</si>
  <si>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</si>
  <si>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</si>
  <si>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</si>
  <si>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</si>
  <si>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</si>
  <si>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</si>
  <si>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</si>
  <si>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</si>
  <si>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</si>
  <si>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</si>
  <si>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</si>
  <si>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</si>
  <si>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</si>
  <si>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</si>
  <si>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</si>
  <si>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</si>
  <si>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</si>
  <si>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</si>
  <si>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</si>
  <si>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</si>
  <si>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</si>
  <si>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</si>
  <si>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</si>
  <si>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</si>
  <si>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</si>
  <si>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</si>
  <si>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</si>
  <si>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</si>
  <si>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</si>
  <si>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</si>
  <si>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</si>
  <si>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</si>
  <si>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</si>
  <si>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</si>
  <si>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</si>
  <si>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</si>
  <si>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</si>
  <si>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</si>
  <si>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</si>
  <si>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</si>
  <si>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</si>
  <si>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</si>
  <si>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</si>
  <si>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</si>
  <si>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</si>
  <si>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</si>
  <si>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</si>
  <si>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</si>
  <si>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</si>
  <si>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</si>
  <si>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</si>
  <si>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</si>
  <si>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</si>
  <si>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</si>
  <si>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</si>
  <si>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</si>
  <si>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</si>
  <si>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</si>
  <si>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</si>
  <si>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</si>
  <si>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</si>
  <si>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</si>
  <si>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</si>
  <si>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</si>
  <si>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</si>
  <si>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</si>
  <si>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</si>
  <si>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</si>
  <si>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</si>
  <si>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</si>
  <si>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</si>
  <si>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</si>
  <si>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</si>
  <si>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</si>
  <si>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</si>
  <si>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</si>
  <si>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</si>
  <si>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</si>
  <si>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</si>
  <si>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</si>
  <si>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</si>
  <si>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</si>
  <si>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</si>
  <si>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</si>
  <si>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</si>
  <si>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</si>
  <si>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</si>
  <si>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</si>
  <si>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</si>
  <si>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</si>
  <si>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</si>
  <si>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</si>
  <si>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</si>
  <si>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</si>
  <si>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</si>
  <si>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</si>
  <si>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</si>
  <si>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</si>
  <si>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</si>
  <si>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</si>
  <si>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</si>
  <si>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</si>
  <si>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</si>
  <si>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</si>
  <si>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</si>
  <si>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</si>
  <si>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</si>
  <si>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</si>
  <si>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</si>
  <si>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</si>
  <si>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</si>
  <si>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</si>
  <si>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</si>
  <si>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</si>
  <si>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</si>
  <si>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</si>
  <si>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</si>
  <si>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</si>
  <si>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</si>
  <si>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</si>
  <si>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</si>
  <si>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</si>
  <si>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</si>
  <si>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</si>
  <si>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</si>
  <si>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</si>
  <si>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</si>
  <si>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</si>
  <si>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</si>
  <si>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</si>
  <si>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</si>
  <si>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</si>
  <si>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</si>
  <si>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</si>
  <si>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</si>
  <si>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</si>
  <si>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</si>
  <si>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</si>
  <si>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</si>
  <si>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</si>
  <si>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</si>
  <si>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</si>
  <si>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</si>
  <si>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</si>
  <si>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</si>
  <si>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</si>
  <si>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</si>
  <si>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</si>
  <si>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</si>
  <si>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</si>
  <si>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</si>
  <si>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</si>
  <si>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</si>
  <si>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</si>
  <si>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</si>
  <si>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</si>
  <si>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</si>
  <si>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</si>
  <si>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</si>
  <si>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</si>
  <si>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</si>
  <si>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</si>
  <si>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</si>
  <si>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</si>
  <si>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</si>
  <si>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</si>
  <si>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</si>
  <si>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</si>
  <si>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</si>
  <si>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</si>
  <si>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</si>
  <si>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</si>
  <si>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</si>
  <si>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</si>
  <si>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</si>
  <si>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</si>
  <si>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</si>
  <si>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</si>
  <si>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</si>
  <si>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</si>
  <si>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</si>
  <si>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</si>
  <si>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</si>
  <si>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</si>
  <si>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</si>
  <si>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</si>
  <si>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</si>
  <si>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</si>
  <si>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</si>
  <si>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</si>
  <si>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</si>
  <si>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</si>
  <si>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</si>
  <si>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</si>
  <si>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</si>
  <si>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</si>
  <si>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</si>
  <si>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</si>
  <si>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</si>
  <si>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</si>
  <si>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</si>
  <si>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</si>
  <si>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</si>
  <si>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</si>
  <si>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</si>
  <si>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</si>
  <si>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</si>
  <si>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</si>
  <si>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</si>
  <si>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</si>
  <si>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</si>
  <si>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</si>
  <si>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</si>
  <si>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</si>
  <si>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</si>
  <si>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</si>
  <si>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</si>
  <si>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</si>
  <si>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</si>
  <si>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</si>
  <si>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</si>
  <si>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</si>
  <si>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</si>
  <si>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</si>
  <si>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</si>
  <si>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</si>
  <si>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</si>
  <si>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</si>
  <si>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</si>
  <si>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</si>
  <si>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</si>
  <si>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</si>
  <si>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</si>
  <si>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</si>
  <si>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</si>
  <si>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</si>
  <si>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</si>
  <si>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</si>
  <si>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</si>
  <si>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</si>
  <si>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</si>
  <si>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</si>
  <si>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</si>
  <si>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</si>
  <si>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</si>
  <si>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</si>
  <si>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</si>
  <si>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</si>
  <si>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</si>
  <si>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</si>
  <si>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</si>
  <si>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</si>
  <si>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</si>
  <si>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</si>
  <si>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</si>
  <si>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</si>
  <si>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</si>
  <si>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</si>
  <si>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</si>
  <si>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</si>
  <si>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</si>
  <si>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</si>
  <si>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</si>
  <si>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</si>
  <si>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</si>
  <si>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</si>
  <si>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</si>
  <si>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</si>
  <si>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</si>
  <si>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</si>
  <si>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</si>
  <si>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</si>
  <si>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</si>
  <si>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</si>
  <si>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</si>
  <si>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</si>
  <si>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</si>
  <si>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</si>
  <si>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</si>
  <si>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</si>
  <si>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</si>
  <si>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</si>
  <si>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</si>
  <si>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</si>
  <si>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</si>
  <si>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</si>
  <si>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</si>
  <si>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</si>
  <si>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</si>
  <si>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</si>
  <si>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</si>
  <si>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</si>
  <si>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</si>
  <si>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</si>
  <si>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</si>
  <si>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</si>
  <si>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</si>
  <si>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</si>
  <si>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</si>
  <si>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</si>
  <si>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</si>
  <si>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</si>
  <si>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</si>
  <si>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</si>
  <si>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</si>
  <si>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</si>
  <si>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</si>
  <si>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</si>
  <si>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</si>
  <si>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</si>
  <si>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</si>
  <si>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</si>
  <si>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</si>
  <si>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</si>
  <si>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</si>
  <si>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</si>
  <si>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</si>
  <si>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</si>
  <si>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</si>
  <si>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</si>
  <si>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</si>
  <si>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</si>
  <si>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</si>
  <si>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</si>
  <si>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</si>
  <si>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</si>
  <si>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</si>
  <si>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</si>
  <si>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</si>
  <si>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</si>
  <si>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</si>
  <si>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</si>
  <si>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</si>
  <si>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</si>
  <si>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</si>
  <si>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</si>
  <si>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</si>
  <si>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</si>
  <si>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</si>
  <si>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</si>
  <si>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</si>
  <si>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</si>
  <si>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</si>
  <si>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</si>
  <si>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</si>
  <si>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</si>
  <si>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</si>
  <si>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</si>
  <si>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</si>
  <si>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</si>
  <si>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</si>
  <si>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</si>
  <si>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</si>
  <si>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</si>
  <si>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</si>
  <si>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</si>
  <si>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</si>
  <si>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</si>
  <si>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</si>
  <si>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</si>
  <si>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</si>
  <si>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</si>
  <si>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</si>
  <si>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</si>
  <si>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</si>
  <si>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</si>
  <si>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</si>
  <si>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</si>
  <si>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</si>
  <si>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</si>
  <si>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</si>
  <si>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</si>
  <si>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</si>
  <si>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</si>
  <si>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</si>
  <si>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</si>
  <si>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</si>
  <si>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</si>
  <si>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</si>
  <si>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</si>
  <si>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</si>
  <si>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</si>
  <si>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</si>
  <si>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</si>
  <si>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</si>
  <si>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</si>
  <si>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</si>
  <si>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</si>
  <si>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</si>
  <si>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</si>
  <si>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</si>
  <si>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</si>
  <si>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</si>
  <si>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</si>
  <si>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</si>
  <si>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</si>
  <si>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</si>
  <si>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</si>
  <si>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</si>
  <si>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</si>
  <si>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</si>
  <si>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</si>
  <si>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</si>
  <si>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</si>
  <si>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</si>
  <si>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</si>
  <si>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</si>
  <si>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</si>
  <si>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</si>
  <si>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</si>
  <si>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</si>
  <si>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</si>
  <si>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</si>
  <si>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</si>
  <si>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</si>
  <si>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</si>
  <si>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</si>
  <si>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</si>
  <si>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</si>
  <si>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</si>
  <si>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</si>
  <si>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</si>
  <si>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</si>
  <si>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</si>
  <si>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</si>
  <si>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</si>
  <si>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</si>
  <si>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</si>
  <si>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</si>
  <si>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</si>
  <si>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</si>
  <si>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</si>
  <si>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</si>
  <si>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</si>
  <si>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</si>
  <si>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</si>
  <si>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</si>
  <si>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</si>
  <si>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</si>
  <si>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</si>
  <si>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</si>
  <si>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</si>
  <si>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</si>
  <si>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</si>
  <si>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</si>
  <si>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</si>
  <si>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</si>
  <si>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</si>
  <si>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</si>
  <si>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</si>
  <si>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</si>
  <si>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</si>
  <si>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</si>
  <si>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</si>
  <si>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</si>
  <si>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</si>
  <si>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</si>
  <si>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</si>
  <si>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</si>
  <si>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</si>
  <si>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</si>
  <si>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</si>
  <si>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</si>
  <si>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</si>
  <si>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</si>
  <si>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</si>
  <si>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</si>
  <si>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</si>
  <si>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</si>
  <si>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</si>
  <si>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</si>
  <si>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</si>
  <si>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</si>
  <si>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</si>
  <si>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</si>
  <si>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</si>
  <si>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</si>
  <si>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</si>
  <si>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</si>
  <si>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</si>
  <si>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</si>
  <si>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</si>
  <si>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</si>
  <si>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</si>
  <si>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</si>
  <si>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</si>
  <si>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</si>
  <si>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</si>
  <si>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</si>
  <si>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</si>
  <si>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</si>
  <si>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</si>
  <si>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</si>
  <si>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</si>
  <si>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</si>
  <si>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</si>
  <si>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</si>
  <si>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</si>
  <si>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</si>
  <si>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</si>
  <si>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</si>
  <si>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</si>
  <si>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</si>
  <si>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</si>
  <si>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</si>
  <si>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</si>
  <si>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</si>
  <si>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</si>
  <si>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</si>
  <si>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</si>
  <si>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</si>
  <si>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</si>
  <si>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</si>
  <si>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</si>
  <si>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</si>
  <si>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</si>
  <si>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</si>
  <si>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</si>
  <si>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</si>
  <si>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</si>
  <si>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</si>
  <si>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</si>
  <si>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</si>
  <si>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</si>
  <si>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</si>
  <si>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</si>
  <si>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</si>
  <si>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</si>
  <si>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</si>
  <si>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</si>
  <si>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</si>
  <si>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</si>
  <si>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</si>
  <si>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</si>
  <si>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</si>
  <si>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</si>
  <si>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</si>
  <si>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</si>
  <si>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</si>
  <si>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</si>
  <si>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</si>
  <si>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</si>
  <si>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</si>
  <si>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</si>
  <si>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</si>
  <si>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</si>
  <si>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</si>
  <si>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</si>
  <si>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</si>
  <si>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</si>
  <si>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</si>
  <si>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</si>
  <si>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</si>
  <si>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</si>
  <si>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</si>
  <si>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</si>
  <si>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</si>
  <si>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</si>
  <si>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</si>
  <si>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</si>
  <si>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</si>
  <si>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</si>
  <si>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</si>
  <si>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</si>
  <si>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</si>
  <si>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</si>
  <si>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</si>
  <si>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</si>
  <si>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</si>
  <si>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</si>
  <si>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</si>
  <si>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</si>
  <si>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</si>
  <si>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</si>
  <si>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</si>
  <si>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</si>
  <si>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</si>
  <si>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</si>
  <si>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</si>
  <si>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</si>
  <si>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</si>
  <si>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</si>
  <si>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</si>
  <si>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</si>
  <si>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</si>
  <si>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</si>
  <si>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</si>
  <si>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</si>
  <si>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</si>
  <si>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</si>
  <si>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</si>
  <si>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</si>
  <si>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</si>
  <si>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</si>
  <si>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</si>
  <si>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</si>
  <si>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</si>
  <si>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</si>
  <si>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</si>
  <si>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</si>
  <si>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</si>
  <si>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</si>
  <si>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</si>
  <si>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</si>
  <si>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</si>
  <si>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</si>
  <si>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</si>
  <si>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</si>
  <si>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</si>
  <si>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</si>
  <si>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</si>
  <si>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</si>
  <si>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</si>
  <si>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</si>
  <si>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</si>
  <si>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</si>
  <si>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</si>
  <si>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</si>
  <si>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</si>
  <si>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</si>
  <si>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</si>
  <si>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</si>
  <si>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</si>
  <si>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</si>
  <si>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</si>
  <si>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</si>
  <si>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</si>
  <si>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</si>
  <si>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</si>
  <si>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</si>
  <si>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</si>
  <si>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</si>
  <si>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</si>
  <si>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</si>
  <si>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</si>
  <si>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</si>
  <si>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</si>
  <si>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</si>
  <si>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</si>
  <si>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</si>
  <si>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</si>
  <si>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</si>
  <si>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</si>
  <si>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</si>
  <si>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</si>
  <si>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</si>
  <si>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</si>
  <si>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</si>
  <si>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</si>
  <si>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</si>
  <si>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</si>
  <si>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</si>
  <si>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</si>
  <si>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</si>
  <si>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</si>
  <si>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</si>
  <si>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</si>
  <si>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</si>
  <si>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</si>
  <si>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</si>
  <si>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</si>
  <si>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</si>
  <si>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</si>
  <si>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</si>
  <si>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</si>
  <si>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</si>
  <si>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</si>
  <si>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</si>
  <si>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</si>
  <si>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</si>
  <si>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</si>
  <si>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</si>
  <si>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</si>
  <si>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</si>
  <si>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</si>
  <si>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</si>
  <si>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</si>
  <si>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</si>
  <si>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</si>
  <si>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</si>
  <si>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</si>
  <si>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</si>
  <si>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</si>
  <si>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</si>
  <si>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</si>
  <si>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</si>
  <si>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</si>
  <si>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</si>
  <si>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</si>
  <si>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</si>
  <si>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</si>
  <si>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</si>
  <si>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</si>
  <si>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</si>
  <si>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</si>
  <si>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</si>
  <si>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</si>
  <si>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</si>
  <si>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</si>
  <si>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</si>
  <si>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</si>
  <si>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</si>
  <si>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</si>
  <si>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</si>
  <si>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</si>
  <si>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</si>
  <si>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</si>
  <si>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</si>
  <si>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</si>
  <si>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</si>
  <si>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</si>
  <si>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</si>
  <si>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</si>
  <si>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</si>
  <si>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</si>
  <si>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</si>
  <si>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</si>
  <si>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</si>
  <si>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</si>
  <si>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</si>
  <si>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</si>
  <si>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</si>
  <si>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</si>
  <si>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</si>
  <si>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</si>
  <si>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</si>
  <si>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</si>
  <si>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</si>
  <si>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</si>
  <si>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</si>
  <si>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</si>
  <si>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</si>
  <si>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</si>
  <si>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</si>
  <si>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</si>
  <si>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</si>
  <si>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</si>
  <si>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</si>
  <si>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</si>
  <si>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</si>
  <si>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</si>
  <si>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</si>
  <si>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</si>
  <si>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</si>
  <si>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</si>
  <si>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</si>
  <si>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</si>
  <si>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</si>
  <si>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</si>
  <si>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</si>
  <si>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</si>
  <si>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</si>
  <si>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</si>
  <si>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</si>
  <si>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</si>
  <si>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</si>
  <si>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</si>
  <si>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</si>
  <si>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</si>
  <si>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</si>
  <si>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</si>
  <si>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</si>
  <si>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</si>
  <si>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</si>
  <si>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</si>
  <si>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</si>
  <si>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</si>
  <si>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</si>
  <si>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</si>
  <si>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</si>
  <si>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</si>
  <si>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</si>
  <si>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</si>
  <si>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</si>
  <si>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</si>
  <si>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</si>
  <si>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</si>
  <si>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</si>
  <si>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</si>
  <si>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</si>
  <si>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</si>
  <si>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</si>
  <si>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</si>
  <si>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</si>
  <si>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</si>
  <si>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</si>
  <si>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</si>
  <si>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</si>
  <si>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</si>
  <si>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</si>
  <si>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</si>
  <si>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</si>
  <si>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</si>
  <si>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</si>
  <si>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</si>
  <si>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</si>
  <si>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</si>
  <si>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</si>
  <si>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</si>
  <si>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</si>
  <si>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</si>
  <si>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</si>
  <si>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</si>
  <si>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</si>
  <si>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</si>
  <si>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</si>
  <si>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</si>
  <si>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</si>
  <si>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</si>
  <si>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</si>
  <si>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</si>
  <si>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</si>
  <si>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</si>
  <si>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</si>
  <si>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</si>
  <si>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</si>
  <si>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</si>
  <si>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</si>
  <si>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</si>
  <si>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</si>
  <si>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</si>
  <si>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</si>
  <si>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</si>
  <si>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</si>
  <si>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</si>
  <si>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</si>
  <si>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</si>
  <si>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</si>
  <si>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</si>
  <si>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</si>
  <si>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</si>
  <si>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</si>
  <si>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</si>
  <si>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</si>
  <si>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</si>
  <si>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</si>
  <si>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</si>
  <si>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</si>
  <si>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</si>
  <si>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</si>
  <si>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</si>
  <si>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</si>
  <si>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</si>
  <si>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</si>
  <si>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</si>
  <si>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</si>
  <si>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</si>
  <si>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</si>
  <si>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</si>
  <si>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</si>
  <si>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</si>
  <si>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</si>
  <si>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</si>
  <si>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</si>
  <si>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</si>
  <si>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</si>
  <si>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</si>
  <si>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</si>
  <si>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</si>
  <si>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</si>
  <si>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</si>
  <si>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</si>
  <si>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</si>
  <si>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</si>
  <si>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</si>
  <si>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</si>
  <si>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</si>
  <si>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</si>
  <si>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</si>
  <si>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</si>
  <si>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</si>
  <si>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</si>
  <si>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</si>
  <si>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</si>
  <si>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</si>
  <si>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</si>
  <si>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</si>
  <si>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</si>
  <si>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</si>
  <si>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</si>
  <si>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</si>
  <si>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</si>
  <si>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</si>
  <si>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</si>
  <si>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</si>
  <si>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</si>
  <si>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</si>
  <si>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</si>
  <si>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</si>
  <si>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</si>
  <si>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</si>
  <si>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</si>
  <si>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</si>
  <si>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</si>
  <si>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</si>
  <si>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</si>
  <si>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</si>
  <si>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</si>
  <si>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</si>
  <si>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</si>
  <si>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</si>
  <si>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</si>
  <si>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</si>
  <si>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</si>
  <si>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</si>
  <si>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</si>
  <si>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</si>
  <si>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</si>
  <si>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</si>
  <si>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</si>
  <si>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</si>
  <si>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</si>
  <si>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</si>
  <si>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</si>
  <si>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</si>
  <si>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</si>
  <si>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</si>
  <si>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</si>
  <si>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</si>
  <si>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</si>
  <si>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</si>
  <si>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</si>
  <si>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</si>
  <si>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</si>
  <si>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</si>
  <si>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</si>
  <si>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</si>
  <si>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</si>
  <si>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</si>
  <si>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</si>
  <si>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</si>
  <si>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</si>
  <si>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</si>
  <si>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</si>
  <si>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</si>
  <si>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</si>
  <si>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</si>
  <si>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</si>
  <si>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</si>
  <si>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</si>
  <si>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</si>
  <si>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</si>
  <si>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</si>
  <si>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</si>
  <si>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</si>
  <si>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</si>
  <si>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</si>
  <si>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</si>
  <si>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</si>
  <si>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</si>
  <si>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</si>
  <si>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</si>
  <si>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</si>
  <si>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</si>
  <si>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</si>
  <si>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</si>
  <si>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</si>
  <si>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</si>
  <si>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</si>
  <si>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</si>
  <si>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</si>
  <si>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</si>
  <si>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</si>
  <si>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</si>
  <si>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</si>
  <si>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</si>
  <si>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</si>
  <si>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</si>
  <si>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</si>
  <si>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</si>
  <si>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</si>
  <si>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</si>
  <si>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</si>
  <si>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</si>
  <si>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</si>
  <si>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</si>
  <si>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</si>
  <si>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</si>
  <si>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</si>
  <si>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</si>
  <si>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</si>
  <si>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</si>
  <si>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</si>
  <si>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</si>
  <si>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</si>
  <si>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</si>
  <si>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</si>
  <si>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</si>
  <si>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</si>
  <si>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</si>
  <si>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</si>
  <si>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</si>
  <si>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</si>
  <si>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</si>
  <si>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</si>
  <si>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</si>
  <si>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</si>
  <si>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</si>
  <si>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</si>
  <si>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</si>
  <si>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</si>
  <si>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</si>
  <si>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</si>
  <si>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</si>
  <si>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</si>
  <si>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</si>
  <si>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</si>
  <si>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</si>
  <si>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</si>
  <si>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</si>
  <si>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</si>
  <si>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</si>
  <si>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</si>
  <si>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</si>
  <si>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</si>
  <si>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</si>
  <si>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</si>
  <si>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</si>
  <si>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</si>
  <si>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</si>
  <si>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</si>
  <si>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</si>
  <si>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</si>
  <si>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</si>
  <si>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</si>
  <si>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</si>
  <si>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</si>
  <si>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</si>
  <si>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</si>
  <si>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</si>
  <si>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</si>
  <si>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</si>
  <si>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</si>
  <si>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</si>
  <si>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</si>
  <si>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</si>
  <si>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</si>
  <si>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</si>
  <si>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</si>
  <si>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</si>
  <si>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</si>
  <si>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</si>
  <si>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</si>
  <si>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</si>
  <si>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</si>
  <si>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</si>
  <si>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</si>
  <si>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</si>
  <si>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</si>
  <si>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</si>
  <si>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</si>
  <si>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</si>
  <si>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</si>
  <si>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</si>
  <si>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</si>
  <si>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</si>
  <si>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</si>
  <si>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</si>
  <si>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</si>
  <si>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</si>
  <si>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</si>
  <si>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</si>
  <si>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</si>
  <si>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</si>
  <si>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</si>
  <si>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</si>
  <si>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</si>
  <si>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</si>
  <si>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</si>
  <si>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</si>
  <si>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</si>
  <si>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</si>
  <si>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</si>
  <si>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</si>
  <si>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</si>
  <si>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</si>
  <si>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</si>
  <si>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</si>
  <si>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</si>
  <si>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</si>
  <si>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</si>
  <si>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</si>
  <si>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</si>
  <si>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</si>
  <si>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</si>
  <si>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</si>
  <si>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</si>
  <si>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</si>
  <si>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</si>
  <si>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</si>
  <si>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</si>
  <si>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</si>
  <si>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</si>
  <si>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</si>
  <si>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</si>
  <si>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</si>
  <si>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</si>
  <si>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</si>
  <si>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</si>
  <si>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</si>
  <si>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</si>
  <si>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</si>
  <si>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</si>
  <si>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</si>
  <si>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</si>
  <si>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</si>
  <si>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</si>
  <si>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</si>
  <si>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</si>
  <si>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</si>
  <si>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</si>
  <si>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</si>
  <si>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</si>
  <si>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</si>
  <si>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</si>
  <si>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</si>
  <si>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</si>
  <si>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</si>
  <si>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</si>
  <si>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</si>
  <si>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</si>
  <si>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</si>
  <si>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</si>
  <si>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</si>
  <si>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</si>
  <si>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</si>
  <si>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</si>
  <si>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</si>
  <si>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</si>
  <si>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</si>
  <si>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</si>
  <si>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</si>
  <si>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</si>
  <si>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</si>
  <si>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</si>
  <si>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</si>
  <si>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</si>
  <si>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</si>
  <si>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</si>
  <si>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</si>
  <si>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</si>
  <si>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</si>
  <si>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</si>
  <si>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</si>
  <si>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</si>
  <si>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</si>
  <si>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</si>
  <si>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</si>
  <si>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</si>
  <si>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</si>
  <si>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</si>
  <si>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</si>
  <si>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</si>
  <si>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</si>
  <si>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</si>
  <si>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</si>
  <si>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</si>
  <si>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</si>
  <si>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</si>
  <si>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</si>
  <si>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</si>
  <si>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</si>
  <si>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</si>
  <si>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</si>
  <si>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</si>
  <si>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</si>
  <si>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</si>
  <si>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</si>
  <si>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</si>
  <si>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</si>
  <si>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</si>
  <si>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</si>
  <si>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</si>
  <si>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</si>
  <si>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</si>
  <si>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</si>
  <si>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</si>
  <si>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</si>
  <si>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</si>
  <si>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</si>
  <si>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</si>
  <si>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</si>
  <si>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</si>
  <si>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</si>
  <si>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</si>
  <si>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</si>
  <si>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</si>
  <si>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</si>
  <si>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</si>
  <si>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</si>
  <si>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</si>
  <si>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</si>
  <si>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</si>
  <si>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</si>
  <si>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</si>
  <si>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</si>
  <si>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</si>
  <si>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</si>
  <si>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</si>
  <si>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</si>
  <si>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</si>
  <si>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</si>
  <si>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</si>
  <si>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</si>
  <si>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</si>
  <si>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</si>
  <si>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</si>
  <si>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</si>
  <si>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</si>
  <si>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</si>
  <si>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</si>
  <si>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</si>
  <si>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</si>
  <si>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</si>
  <si>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</si>
  <si>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</si>
  <si>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</si>
  <si>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</si>
  <si>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</si>
  <si>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</si>
  <si>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</si>
  <si>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</si>
  <si>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</si>
  <si>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</si>
  <si>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</si>
  <si>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</si>
  <si>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</si>
  <si>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</si>
  <si>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</si>
  <si>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</si>
  <si>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</si>
  <si>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</si>
  <si>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</si>
  <si>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</si>
  <si>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</si>
  <si>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</si>
  <si>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</si>
  <si>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</si>
  <si>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</si>
  <si>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</si>
  <si>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</si>
  <si>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</si>
  <si>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</si>
  <si>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</si>
  <si>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</si>
  <si>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</si>
  <si>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</si>
  <si>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</si>
  <si>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</si>
  <si>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</si>
  <si>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</si>
  <si>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</si>
  <si>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</si>
  <si>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</si>
  <si>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</si>
  <si>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</si>
  <si>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</si>
  <si>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</si>
  <si>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</si>
  <si>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</si>
  <si>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</si>
  <si>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</si>
  <si>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</si>
  <si>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</si>
  <si>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</si>
  <si>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</si>
  <si>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</si>
  <si>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</si>
  <si>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</si>
  <si>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</si>
  <si>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</si>
  <si>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</si>
  <si>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</si>
  <si>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</si>
  <si>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</si>
  <si>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</si>
  <si>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</si>
  <si>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</si>
  <si>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</si>
  <si>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</si>
  <si>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</si>
  <si>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</si>
  <si>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</si>
  <si>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</si>
  <si>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</si>
  <si>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</si>
  <si>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</si>
  <si>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</si>
  <si>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</si>
  <si>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</si>
  <si>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</si>
  <si>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</si>
  <si>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</si>
  <si>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</si>
  <si>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</si>
  <si>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</si>
  <si>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</si>
  <si>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</si>
  <si>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</si>
  <si>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</si>
  <si>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</si>
  <si>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</si>
  <si>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</si>
  <si>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</si>
  <si>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</si>
  <si>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</si>
  <si>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</si>
  <si>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</si>
  <si>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</si>
  <si>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</si>
  <si>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</si>
  <si>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</si>
  <si>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</si>
  <si>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</si>
  <si>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</si>
  <si>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</si>
  <si>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</si>
  <si>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</si>
  <si>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</si>
  <si>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</si>
  <si>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</si>
  <si>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</si>
  <si>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</si>
  <si>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</si>
  <si>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</si>
  <si>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</si>
  <si>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</si>
  <si>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</si>
  <si>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</si>
  <si>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</si>
  <si>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</si>
  <si>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</si>
  <si>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</si>
  <si>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</si>
  <si>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</si>
  <si>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</si>
  <si>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</si>
  <si>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</si>
  <si>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</si>
  <si>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</si>
  <si>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</si>
  <si>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</si>
  <si>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</si>
  <si>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</si>
  <si>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</si>
  <si>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</si>
  <si>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</si>
  <si>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</si>
  <si>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</si>
  <si>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</si>
  <si>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</si>
  <si>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</si>
  <si>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</si>
  <si>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</si>
  <si>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</si>
  <si>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</si>
  <si>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</si>
  <si>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</si>
  <si>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</si>
  <si>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</si>
  <si>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</si>
  <si>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</si>
  <si>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</si>
  <si>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</si>
  <si>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</si>
  <si>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</si>
  <si>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</si>
  <si>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</si>
  <si>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</si>
  <si>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</si>
  <si>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</si>
  <si>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</si>
  <si>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</si>
  <si>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</si>
  <si>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</si>
  <si>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</si>
  <si>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</si>
  <si>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</si>
  <si>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</si>
  <si>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</si>
  <si>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</si>
  <si>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</si>
  <si>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</si>
  <si>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</si>
  <si>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</si>
  <si>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</si>
  <si>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</si>
  <si>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</si>
  <si>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</si>
  <si>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</si>
  <si>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</si>
  <si>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</si>
  <si>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</si>
  <si>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</si>
  <si>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</si>
  <si>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</si>
  <si>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</si>
  <si>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</si>
  <si>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</si>
  <si>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</si>
  <si>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</si>
  <si>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</si>
  <si>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</si>
  <si>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</si>
  <si>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</si>
  <si>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</si>
  <si>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</si>
  <si>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</si>
  <si>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</si>
  <si>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</si>
  <si>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</si>
  <si>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</si>
  <si>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</si>
  <si>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</si>
  <si>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</si>
  <si>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</si>
  <si>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</si>
  <si>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</si>
  <si>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</si>
  <si>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</si>
  <si>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</si>
  <si>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</si>
  <si>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</si>
  <si>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</si>
  <si>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</si>
  <si>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</si>
  <si>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</si>
  <si>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</si>
  <si>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</si>
  <si>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</si>
  <si>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</si>
  <si>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</si>
  <si>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</si>
  <si>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</si>
  <si>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</si>
  <si>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</si>
  <si>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</si>
  <si>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</si>
  <si>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</si>
  <si>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</si>
  <si>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</si>
  <si>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</si>
  <si>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</si>
  <si>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</si>
  <si>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</si>
  <si>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</si>
  <si>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</si>
  <si>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</si>
  <si>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</si>
  <si>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</si>
  <si>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</si>
  <si>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</si>
  <si>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</si>
  <si>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</si>
  <si>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</si>
  <si>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</si>
  <si>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</si>
  <si>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</si>
  <si>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</si>
  <si>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</si>
  <si>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</si>
  <si>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</si>
  <si>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</si>
  <si>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</si>
  <si>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</si>
  <si>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</si>
  <si>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</si>
  <si>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</si>
  <si>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</si>
  <si>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</si>
  <si>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</si>
  <si>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</si>
  <si>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</si>
  <si>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</si>
  <si>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</si>
  <si>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</si>
  <si>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</si>
  <si>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</si>
  <si>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</si>
  <si>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</si>
  <si>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</si>
  <si>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</si>
  <si>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</si>
  <si>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</si>
  <si>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</si>
  <si>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</si>
  <si>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</si>
  <si>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</si>
  <si>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</si>
  <si>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</si>
  <si>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</si>
  <si>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</si>
  <si>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</si>
  <si>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</si>
  <si>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</si>
  <si>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</si>
  <si>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</si>
  <si>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</si>
  <si>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</si>
  <si>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</si>
  <si>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</si>
  <si>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</si>
  <si>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</si>
  <si>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</si>
  <si>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</si>
  <si>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</si>
  <si>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</si>
  <si>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</si>
  <si>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</si>
  <si>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</si>
  <si>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</si>
  <si>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</si>
  <si>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</si>
  <si>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</si>
  <si>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</si>
  <si>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</si>
  <si>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</si>
  <si>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</si>
  <si>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</si>
  <si>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</si>
  <si>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</si>
  <si>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</si>
  <si>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</si>
  <si>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</si>
  <si>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</si>
  <si>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</si>
  <si>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</si>
  <si>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</si>
  <si>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</si>
  <si>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</si>
  <si>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</si>
  <si>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</si>
  <si>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</si>
  <si>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</si>
  <si>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</si>
  <si>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</si>
  <si>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</si>
  <si>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</si>
  <si>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</si>
  <si>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</si>
  <si>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</si>
  <si>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</si>
  <si>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</si>
  <si>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</si>
  <si>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</si>
  <si>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</si>
  <si>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</si>
  <si>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</si>
  <si>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</si>
  <si>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</si>
  <si>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</si>
  <si>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</si>
  <si>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</si>
  <si>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</si>
  <si>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</si>
  <si>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</si>
  <si>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</si>
  <si>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</si>
  <si>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</si>
  <si>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</si>
  <si>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</si>
  <si>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</si>
  <si>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</si>
  <si>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</si>
  <si>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</si>
  <si>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</si>
  <si>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</si>
  <si>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</si>
  <si>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</si>
  <si>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</si>
  <si>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</si>
  <si>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</si>
  <si>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</si>
  <si>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</si>
  <si>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</si>
  <si>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</si>
  <si>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</si>
  <si>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</si>
  <si>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</si>
  <si>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</si>
  <si>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</si>
  <si>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</si>
  <si>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</si>
  <si>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</si>
  <si>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</si>
  <si>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</si>
  <si>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</si>
  <si>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</si>
  <si>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</si>
  <si>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</si>
  <si>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</si>
  <si>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</si>
  <si>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</si>
  <si>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</si>
  <si>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</si>
  <si>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</si>
  <si>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</si>
  <si>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</si>
  <si>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</si>
  <si>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</si>
  <si>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</si>
  <si>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</si>
  <si>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</si>
  <si>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</si>
  <si>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</si>
  <si>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</si>
  <si>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</si>
  <si>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</si>
  <si>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</si>
  <si>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</si>
  <si>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</si>
  <si>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</si>
  <si>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</si>
  <si>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</si>
  <si>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</si>
  <si>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</si>
  <si>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</si>
  <si>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</si>
  <si>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</si>
  <si>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</si>
  <si>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</si>
  <si>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</si>
  <si>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</si>
  <si>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</si>
  <si>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</si>
  <si>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</si>
  <si>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</si>
  <si>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</si>
  <si>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</si>
  <si>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</si>
  <si>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</si>
  <si>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</si>
  <si>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</si>
  <si>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</si>
  <si>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</si>
  <si>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</si>
  <si>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</si>
  <si>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</si>
  <si>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</si>
  <si>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</si>
  <si>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</si>
  <si>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</si>
  <si>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</si>
  <si>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</si>
  <si>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</si>
  <si>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</si>
  <si>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</si>
  <si>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</si>
  <si>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</si>
  <si>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</si>
  <si>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</si>
  <si>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</si>
  <si>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</si>
  <si>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</si>
  <si>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</si>
  <si>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</si>
  <si>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</si>
  <si>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</si>
  <si>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</si>
  <si>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</si>
  <si>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</si>
  <si>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</si>
  <si>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</si>
  <si>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</si>
  <si>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</si>
  <si>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</si>
  <si>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</si>
  <si>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</si>
  <si>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</si>
  <si>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</si>
  <si>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</si>
  <si>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</si>
  <si>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</si>
  <si>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</si>
  <si>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</si>
  <si>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</si>
  <si>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</si>
  <si>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</si>
  <si>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</si>
  <si>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</si>
  <si>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</si>
  <si>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</si>
  <si>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</si>
  <si>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</si>
  <si>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</si>
  <si>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</si>
  <si>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</si>
  <si>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</si>
  <si>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</si>
  <si>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</si>
  <si>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</si>
  <si>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</si>
  <si>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</si>
  <si>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</si>
  <si>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</si>
  <si>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</si>
  <si>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</si>
  <si>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</si>
  <si>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</si>
  <si>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</si>
  <si>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</si>
  <si>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</si>
  <si>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</si>
  <si>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</si>
  <si>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</si>
  <si>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</si>
  <si>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</si>
  <si>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</si>
  <si>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</si>
  <si>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</si>
  <si>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</si>
  <si>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</si>
  <si>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</si>
  <si>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</si>
  <si>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</si>
  <si>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</si>
  <si>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</si>
  <si>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</si>
  <si>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</si>
  <si>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</si>
  <si>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</si>
  <si>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</si>
  <si>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</si>
  <si>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</si>
  <si>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</si>
  <si>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</si>
  <si>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</si>
  <si>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</si>
  <si>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</si>
  <si>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</si>
  <si>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</si>
  <si>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</si>
  <si>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</si>
  <si>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</si>
  <si>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</si>
  <si>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</si>
  <si>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</si>
  <si>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</si>
  <si>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</si>
  <si>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</si>
  <si>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</si>
  <si>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</si>
  <si>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</si>
  <si>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</si>
  <si>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</si>
  <si>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</si>
  <si>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</si>
  <si>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</si>
  <si>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</si>
  <si>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</si>
  <si>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</si>
  <si>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</si>
  <si>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</si>
  <si>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</si>
  <si>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</si>
  <si>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</si>
  <si>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</si>
  <si>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</si>
  <si>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</si>
  <si>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</si>
  <si>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</si>
  <si>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</si>
  <si>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</si>
  <si>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</si>
  <si>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</si>
  <si>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</si>
  <si>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</si>
  <si>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</si>
  <si>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</si>
  <si>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</si>
  <si>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</si>
  <si>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</si>
  <si>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</si>
  <si>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</si>
  <si>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</si>
  <si>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</si>
  <si>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</si>
  <si>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</si>
  <si>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</si>
  <si>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</si>
  <si>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</si>
  <si>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</si>
  <si>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</si>
  <si>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</si>
  <si>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</si>
  <si>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</si>
  <si>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</si>
  <si>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</si>
  <si>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</si>
  <si>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</si>
  <si>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</si>
  <si>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</si>
  <si>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</si>
  <si>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</si>
  <si>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</si>
  <si>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</si>
  <si>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</si>
  <si>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</si>
  <si>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</si>
  <si>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</si>
  <si>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</si>
  <si>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</si>
  <si>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</si>
  <si>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</si>
  <si>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</si>
  <si>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</si>
  <si>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</si>
  <si>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</si>
  <si>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</si>
  <si>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</si>
  <si>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</si>
  <si>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</si>
  <si>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</si>
  <si>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</si>
  <si>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</si>
  <si>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</si>
  <si>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</si>
  <si>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</si>
  <si>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</si>
  <si>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</si>
  <si>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</si>
  <si>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</si>
  <si>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</si>
  <si>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</si>
  <si>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</si>
  <si>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</si>
  <si>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</si>
  <si>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</si>
  <si>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</si>
  <si>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</si>
  <si>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</si>
  <si>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</si>
  <si>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</si>
  <si>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</si>
  <si>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</si>
  <si>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</si>
  <si>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</si>
  <si>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</si>
  <si>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</si>
  <si>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</si>
  <si>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</si>
  <si>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</si>
  <si>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</si>
  <si>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</si>
  <si>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</si>
  <si>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</si>
  <si>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</si>
  <si>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</si>
  <si>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</si>
  <si>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</si>
  <si>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</si>
  <si>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</si>
  <si>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</si>
  <si>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</si>
  <si>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</si>
  <si>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</si>
  <si>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</si>
  <si>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</si>
  <si>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</si>
  <si>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</si>
  <si>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</si>
  <si>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</si>
  <si>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</si>
  <si>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</si>
  <si>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</si>
  <si>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</si>
  <si>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</si>
  <si>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</si>
  <si>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</si>
  <si>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</si>
  <si>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</si>
  <si>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</si>
  <si>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</si>
  <si>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</si>
  <si>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</si>
  <si>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</si>
  <si>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</si>
  <si>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</si>
  <si>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</si>
  <si>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</si>
  <si>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</si>
  <si>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</si>
  <si>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</si>
  <si>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</si>
  <si>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</si>
  <si>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</si>
  <si>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</si>
  <si>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</si>
  <si>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</si>
  <si>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</si>
  <si>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</si>
  <si>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</si>
  <si>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</si>
  <si>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</si>
  <si>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</si>
  <si>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</si>
  <si>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</si>
  <si>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</si>
  <si>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</si>
  <si>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</si>
  <si>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</si>
  <si>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</si>
  <si>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</si>
  <si>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</si>
  <si>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</si>
  <si>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</si>
  <si>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</si>
  <si>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</si>
  <si>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</si>
  <si>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</si>
  <si>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</si>
  <si>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</si>
  <si>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</si>
  <si>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</si>
  <si>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</si>
  <si>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</si>
  <si>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</si>
  <si>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</si>
  <si>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</si>
  <si>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</si>
  <si>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</si>
  <si>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</si>
  <si>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</si>
  <si>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</si>
  <si>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</si>
  <si>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</si>
  <si>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</si>
  <si>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</si>
  <si>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</si>
  <si>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</si>
  <si>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</si>
  <si>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</si>
  <si>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</si>
  <si>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</si>
  <si>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</si>
  <si>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</si>
  <si>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</si>
  <si>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</si>
  <si>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</si>
  <si>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</si>
  <si>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</si>
  <si>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</si>
  <si>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</si>
  <si>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</si>
  <si>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</si>
  <si>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</si>
  <si>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</si>
  <si>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</si>
  <si>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</si>
  <si>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</si>
  <si>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</si>
  <si>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</si>
  <si>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</si>
  <si>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</si>
  <si>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</si>
  <si>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</si>
  <si>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</si>
  <si>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</si>
  <si>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</si>
  <si>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</si>
  <si>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</si>
  <si>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</si>
  <si>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</si>
  <si>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</si>
  <si>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</si>
  <si>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</si>
  <si>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</si>
  <si>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</si>
  <si>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</si>
  <si>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</si>
  <si>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</si>
  <si>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</si>
  <si>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</si>
  <si>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</si>
  <si>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</si>
  <si>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</si>
  <si>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</si>
  <si>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</si>
  <si>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</si>
  <si>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</si>
  <si>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</si>
  <si>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</si>
  <si>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</si>
  <si>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</si>
  <si>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</si>
  <si>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</si>
  <si>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</si>
  <si>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</si>
  <si>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</si>
  <si>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</si>
  <si>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</si>
  <si>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</si>
  <si>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</si>
  <si>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</si>
  <si>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</si>
  <si>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</si>
  <si>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</si>
  <si>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</si>
  <si>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</si>
  <si>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</si>
  <si>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</si>
  <si>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</si>
  <si>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</si>
  <si>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</si>
  <si>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</si>
  <si>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</si>
  <si>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</si>
  <si>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</si>
  <si>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</si>
  <si>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</si>
  <si>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</si>
  <si>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</si>
  <si>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</si>
  <si>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</si>
  <si>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</si>
  <si>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</si>
  <si>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</si>
  <si>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</si>
  <si>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</si>
  <si>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</si>
  <si>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</si>
  <si>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</si>
  <si>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</si>
  <si>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</si>
  <si>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</si>
  <si>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</si>
  <si>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</si>
  <si>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</si>
  <si>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</si>
  <si>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</si>
  <si>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</si>
  <si>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</si>
  <si>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</si>
  <si>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</si>
  <si>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</si>
  <si>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</si>
  <si>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</si>
  <si>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</si>
  <si>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</si>
  <si>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</si>
  <si>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</si>
  <si>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</si>
  <si>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</si>
  <si>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</si>
  <si>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</si>
  <si>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</si>
  <si>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</si>
  <si>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</si>
  <si>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</si>
  <si>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</si>
  <si>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</si>
  <si>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</si>
  <si>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</si>
  <si>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</si>
  <si>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</si>
  <si>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</si>
  <si>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</si>
  <si>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</si>
  <si>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</si>
  <si>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</si>
  <si>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</si>
  <si>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</si>
  <si>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</si>
  <si>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</si>
  <si>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</si>
  <si>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</si>
  <si>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</si>
  <si>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</si>
  <si>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</si>
  <si>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</si>
  <si>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</si>
  <si>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</si>
  <si>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</si>
  <si>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</si>
  <si>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</si>
  <si>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</si>
  <si>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</si>
  <si>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</si>
  <si>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</si>
  <si>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</si>
  <si>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</si>
  <si>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</si>
  <si>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</si>
  <si>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</si>
  <si>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</si>
  <si>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</si>
  <si>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</si>
  <si>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</si>
  <si>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</si>
  <si>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</si>
  <si>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</si>
  <si>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</si>
  <si>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</si>
  <si>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</si>
  <si>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</si>
  <si>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</si>
  <si>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</si>
  <si>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</si>
  <si>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</si>
  <si>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</si>
  <si>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</si>
  <si>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</si>
  <si>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</si>
  <si>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</si>
  <si>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</si>
  <si>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</si>
  <si>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</si>
  <si>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</si>
  <si>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</si>
  <si>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</si>
  <si>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</si>
  <si>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</si>
  <si>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</si>
  <si>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</si>
  <si>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</si>
  <si>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</si>
  <si>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</si>
  <si>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</si>
  <si>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</si>
  <si>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</si>
  <si>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</si>
  <si>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</si>
  <si>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</si>
  <si>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</si>
  <si>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</si>
  <si>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</si>
  <si>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</si>
  <si>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</si>
  <si>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</si>
  <si>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</si>
  <si>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</si>
  <si>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</si>
  <si>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</si>
  <si>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</si>
  <si>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</si>
  <si>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</si>
  <si>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</si>
  <si>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</si>
  <si>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</si>
  <si>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</si>
  <si>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</si>
  <si>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</si>
  <si>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</si>
  <si>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</si>
  <si>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</si>
  <si>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</si>
  <si>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</si>
  <si>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</si>
  <si>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</si>
  <si>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</si>
  <si>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</si>
  <si>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</si>
  <si>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</si>
  <si>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</si>
  <si>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</si>
  <si>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</si>
  <si>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</si>
  <si>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</si>
  <si>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</si>
  <si>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</si>
  <si>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</si>
  <si>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</si>
  <si>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</si>
  <si>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</si>
  <si>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</si>
  <si>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</si>
  <si>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</si>
  <si>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</si>
  <si>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</si>
  <si>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</si>
  <si>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</si>
  <si>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</si>
  <si>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</si>
  <si>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</si>
  <si>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</si>
  <si>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</si>
  <si>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</si>
  <si>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</si>
  <si>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</si>
  <si>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</si>
  <si>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</si>
  <si>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</si>
  <si>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</si>
  <si>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</si>
  <si>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</si>
  <si>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</si>
  <si>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</si>
  <si>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</si>
  <si>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</si>
  <si>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</si>
  <si>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</si>
  <si>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</si>
  <si>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</si>
  <si>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</si>
  <si>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</si>
  <si>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</si>
  <si>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</si>
  <si>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</si>
  <si>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</si>
  <si>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</si>
  <si>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</si>
  <si>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</si>
  <si>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</si>
  <si>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</si>
  <si>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</si>
  <si>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</si>
  <si>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</si>
  <si>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</si>
  <si>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</si>
  <si>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</si>
  <si>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</si>
  <si>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</si>
  <si>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</si>
  <si>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</si>
  <si>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</si>
  <si>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</si>
  <si>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</si>
  <si>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</si>
  <si>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</si>
  <si>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</si>
  <si>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</si>
  <si>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</si>
  <si>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</si>
  <si>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</si>
  <si>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</si>
  <si>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</si>
  <si>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</si>
  <si>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</si>
  <si>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</si>
  <si>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</si>
  <si>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</si>
  <si>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</si>
  <si>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</si>
  <si>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</si>
  <si>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</si>
  <si>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</si>
  <si>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</si>
  <si>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</si>
  <si>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</si>
  <si>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</si>
  <si>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</si>
  <si>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</si>
  <si>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</si>
  <si>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</si>
  <si>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</si>
  <si>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</si>
  <si>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</si>
  <si>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</si>
  <si>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</si>
  <si>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</si>
  <si>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</si>
  <si>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</si>
  <si>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</si>
  <si>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</si>
  <si>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</si>
  <si>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</si>
  <si>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</si>
  <si>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</si>
  <si>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</si>
  <si>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</si>
  <si>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</si>
  <si>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</si>
  <si>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</si>
  <si>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</si>
  <si>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</si>
  <si>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</si>
  <si>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</si>
  <si>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</si>
  <si>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</si>
  <si>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</si>
  <si>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</si>
  <si>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</si>
  <si>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</si>
  <si>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</si>
  <si>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</si>
  <si>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</si>
  <si>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</si>
  <si>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</si>
  <si>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</si>
  <si>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</si>
  <si>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</si>
  <si>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</si>
  <si>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</si>
  <si>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</si>
  <si>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</si>
  <si>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</si>
  <si>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</si>
  <si>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</si>
  <si>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</si>
  <si>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</si>
  <si>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</si>
  <si>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</si>
  <si>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</si>
  <si>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</si>
  <si>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</si>
  <si>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</si>
  <si>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</si>
  <si>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</si>
  <si>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</si>
  <si>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</si>
  <si>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</si>
  <si>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</si>
  <si>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</si>
  <si>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</si>
  <si>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</si>
  <si>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</si>
  <si>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</si>
  <si>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</si>
  <si>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</si>
  <si>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</si>
  <si>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</si>
  <si>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</si>
  <si>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</si>
  <si>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</si>
  <si>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</si>
  <si>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</si>
  <si>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</si>
  <si>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</si>
  <si>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</si>
  <si>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</si>
  <si>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</si>
  <si>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</si>
  <si>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</si>
  <si>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</si>
  <si>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</si>
  <si>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</si>
  <si>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</si>
  <si>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</si>
  <si>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</si>
  <si>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</si>
  <si>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</si>
  <si>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</si>
  <si>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</si>
  <si>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</si>
  <si>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</si>
  <si>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</si>
  <si>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</si>
  <si>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</si>
  <si>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</si>
  <si>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</si>
  <si>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</si>
  <si>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</si>
  <si>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</si>
  <si>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</si>
  <si>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</si>
  <si>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</si>
  <si>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</si>
  <si>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</si>
  <si>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</si>
  <si>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</si>
  <si>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</si>
  <si>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</si>
  <si>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</si>
  <si>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</si>
  <si>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</si>
  <si>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</si>
  <si>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</si>
  <si>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</si>
  <si>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</si>
  <si>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</si>
  <si>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</si>
  <si>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</si>
  <si>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</si>
  <si>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</si>
  <si>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</si>
  <si>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</si>
  <si>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</si>
  <si>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</si>
  <si>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</si>
  <si>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</si>
  <si>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</si>
  <si>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</si>
  <si>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</si>
  <si>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</si>
  <si>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</si>
  <si>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</si>
  <si>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</si>
  <si>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</si>
  <si>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</si>
  <si>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</si>
  <si>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</si>
  <si>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</si>
  <si>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</si>
  <si>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</si>
  <si>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</si>
  <si>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</si>
  <si>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</si>
  <si>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</si>
  <si>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</si>
  <si>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</si>
  <si>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</si>
  <si>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</si>
  <si>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</si>
  <si>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</si>
  <si>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</si>
  <si>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</si>
  <si>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</si>
  <si>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</si>
  <si>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</si>
  <si>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</si>
  <si>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</si>
  <si>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</si>
  <si>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</si>
  <si>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</si>
  <si>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</si>
  <si>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</si>
  <si>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</si>
  <si>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</si>
  <si>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</si>
  <si>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</si>
  <si>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</si>
  <si>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</si>
  <si>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</si>
  <si>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</si>
  <si>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</si>
  <si>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</si>
  <si>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</si>
  <si>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</si>
  <si>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</si>
  <si>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</si>
  <si>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</si>
  <si>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</si>
  <si>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</si>
  <si>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</si>
  <si>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</si>
  <si>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</si>
  <si>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</si>
  <si>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</si>
  <si>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</si>
  <si>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</si>
  <si>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</si>
  <si>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</si>
  <si>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</si>
  <si>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</si>
  <si>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</si>
  <si>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</si>
  <si>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</si>
  <si>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</si>
  <si>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</si>
  <si>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</si>
  <si>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</si>
  <si>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</si>
  <si>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</si>
  <si>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</si>
  <si>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</si>
  <si>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</si>
  <si>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</si>
  <si>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</si>
  <si>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</si>
  <si>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</si>
  <si>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</si>
  <si>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</si>
  <si>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</si>
  <si>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</si>
  <si>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</si>
  <si>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</si>
  <si>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</si>
  <si>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</si>
  <si>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</si>
  <si>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</si>
  <si>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</si>
  <si>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</si>
  <si>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</si>
  <si>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</si>
  <si>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</si>
  <si>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</si>
  <si>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</si>
  <si>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</si>
  <si>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</si>
  <si>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</si>
  <si>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</si>
  <si>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</si>
  <si>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</si>
  <si>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</si>
  <si>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</si>
  <si>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</si>
  <si>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</si>
  <si>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</si>
  <si>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</si>
  <si>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</si>
  <si>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</si>
  <si>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</si>
  <si>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</si>
  <si>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</si>
  <si>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</si>
  <si>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</si>
  <si>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</si>
  <si>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</si>
  <si>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</si>
  <si>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</si>
  <si>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</si>
  <si>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</si>
  <si>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</si>
  <si>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</si>
  <si>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</si>
  <si>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</si>
  <si>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</si>
  <si>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</si>
  <si>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</si>
  <si>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</si>
  <si>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</si>
  <si>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</si>
  <si>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</si>
  <si>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</si>
  <si>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</si>
  <si>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</si>
  <si>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</si>
  <si>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</si>
  <si>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</si>
  <si>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</si>
  <si>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</si>
  <si>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</si>
  <si>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</si>
  <si>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</si>
  <si>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</si>
  <si>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</si>
  <si>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</si>
  <si>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</si>
  <si>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</si>
  <si>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</si>
  <si>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</si>
  <si>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</si>
  <si>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</si>
  <si>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</si>
  <si>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</si>
  <si>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</si>
  <si>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</si>
  <si>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</si>
  <si>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</si>
  <si>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</si>
  <si>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</si>
  <si>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</si>
  <si>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</si>
  <si>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</si>
  <si>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</si>
  <si>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</si>
  <si>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</si>
  <si>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</si>
  <si>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</si>
  <si>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</si>
  <si>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</si>
  <si>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</si>
  <si>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</si>
  <si>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</si>
  <si>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</si>
  <si>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</si>
  <si>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</si>
  <si>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</si>
  <si>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</si>
  <si>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</si>
  <si>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</si>
  <si>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</si>
  <si>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</si>
  <si>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</si>
  <si>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</si>
  <si>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</si>
  <si>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</si>
  <si>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</si>
  <si>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</si>
  <si>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</si>
  <si>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</si>
  <si>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</si>
  <si>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</si>
  <si>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</si>
  <si>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</si>
  <si>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</si>
  <si>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</si>
  <si>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</si>
  <si>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</si>
  <si>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</si>
  <si>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</si>
  <si>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</si>
  <si>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</si>
  <si>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</si>
  <si>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</si>
  <si>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</si>
  <si>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</si>
  <si>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</si>
  <si>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</si>
  <si>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</si>
  <si>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</si>
  <si>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</si>
  <si>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</si>
  <si>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</si>
  <si>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</si>
  <si>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</si>
  <si>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</si>
  <si>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</si>
  <si>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</si>
  <si>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</si>
  <si>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</si>
  <si>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</si>
  <si>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</si>
  <si>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</si>
  <si>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</si>
  <si>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</si>
  <si>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</si>
  <si>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</si>
  <si>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</si>
  <si>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</si>
  <si>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</si>
  <si>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</si>
  <si>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</si>
  <si>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</si>
  <si>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</si>
  <si>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</si>
  <si>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</si>
  <si>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</si>
  <si>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</si>
  <si>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</si>
  <si>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</si>
  <si>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</si>
  <si>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</si>
  <si>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</si>
  <si>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</si>
  <si>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</si>
  <si>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</si>
  <si>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</si>
  <si>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</si>
  <si>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</si>
  <si>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</si>
  <si>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</si>
  <si>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</si>
  <si>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</si>
  <si>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</si>
  <si>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</si>
  <si>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</si>
  <si>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</si>
  <si>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</si>
  <si>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</si>
  <si>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</si>
  <si>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</si>
  <si>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</si>
  <si>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</si>
  <si>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</si>
  <si>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</si>
  <si>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</si>
  <si>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</si>
  <si>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</si>
  <si>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</si>
  <si>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</si>
  <si>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</si>
  <si>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</si>
  <si>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</si>
  <si>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</si>
  <si>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</si>
  <si>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</si>
  <si>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</si>
  <si>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</si>
  <si>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</si>
  <si>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</si>
  <si>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</si>
  <si>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</si>
  <si>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</si>
  <si>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</si>
  <si>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</si>
  <si>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</si>
  <si>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</si>
  <si>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</si>
  <si>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</si>
  <si>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</si>
  <si>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</si>
  <si>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</si>
  <si>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</si>
  <si>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</si>
  <si>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</si>
  <si>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</si>
  <si>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</si>
  <si>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</si>
  <si>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</si>
  <si>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</si>
  <si>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</si>
  <si>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</si>
  <si>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</si>
  <si>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</si>
  <si>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</si>
  <si>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</si>
  <si>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</si>
  <si>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</si>
  <si>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</si>
  <si>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</si>
  <si>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</si>
  <si>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</si>
  <si>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</si>
  <si>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</si>
  <si>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</si>
  <si>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</si>
  <si>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</si>
  <si>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</si>
  <si>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</si>
  <si>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</si>
  <si>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</si>
  <si>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</si>
  <si>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</si>
  <si>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</si>
  <si>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</si>
  <si>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</si>
  <si>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</si>
  <si>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</si>
  <si>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</si>
  <si>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</si>
  <si>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</si>
  <si>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</si>
  <si>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</si>
  <si>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</si>
  <si>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</si>
  <si>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</si>
  <si>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</si>
  <si>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</si>
  <si>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</si>
  <si>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</si>
  <si>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</si>
  <si>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</si>
  <si>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</si>
  <si>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</si>
  <si>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</si>
  <si>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</si>
  <si>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</si>
  <si>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</si>
  <si>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</si>
  <si>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</si>
  <si>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</si>
  <si>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</si>
  <si>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</si>
  <si>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</si>
  <si>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</si>
  <si>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</si>
  <si>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</si>
  <si>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</si>
  <si>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</si>
  <si>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</si>
  <si>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</si>
  <si>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</si>
  <si>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</si>
  <si>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</si>
  <si>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</si>
  <si>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</si>
  <si>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</si>
  <si>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</si>
  <si>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</si>
  <si>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</si>
  <si>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</si>
  <si>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</si>
  <si>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</si>
  <si>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</si>
  <si>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</si>
  <si>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</si>
  <si>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</si>
  <si>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</si>
  <si>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</si>
  <si>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</si>
  <si>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</si>
  <si>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</si>
  <si>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</si>
  <si>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</si>
  <si>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</si>
  <si>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</si>
  <si>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</si>
  <si>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</si>
  <si>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</si>
  <si>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</si>
  <si>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</si>
  <si>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</si>
  <si>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</si>
  <si>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</si>
  <si>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</si>
  <si>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</si>
  <si>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</si>
  <si>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</si>
  <si>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</si>
  <si>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</si>
  <si>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</si>
  <si>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</si>
  <si>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</si>
  <si>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</si>
  <si>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</si>
  <si>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</si>
  <si>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</si>
  <si>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</si>
  <si>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</si>
  <si>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</si>
  <si>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</si>
  <si>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</si>
  <si>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</si>
  <si>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</si>
  <si>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</si>
  <si>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</si>
  <si>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</si>
  <si>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</si>
  <si>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</si>
  <si>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</si>
  <si>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</si>
  <si>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</si>
  <si>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</si>
  <si>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</si>
  <si>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</si>
  <si>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</si>
  <si>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</si>
  <si>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</si>
  <si>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</si>
  <si>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</si>
  <si>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</si>
  <si>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</si>
  <si>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</si>
  <si>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</si>
  <si>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</si>
  <si>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</si>
  <si>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</si>
  <si>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</si>
  <si>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</si>
  <si>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</si>
  <si>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</si>
  <si>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</si>
  <si>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</si>
  <si>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</si>
  <si>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</si>
  <si>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</si>
  <si>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</si>
  <si>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</si>
  <si>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</si>
  <si>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</si>
  <si>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</si>
  <si>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</si>
  <si>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</si>
  <si>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</si>
  <si>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</si>
  <si>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</si>
  <si>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</si>
  <si>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</si>
  <si>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</si>
  <si>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</si>
  <si>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</si>
  <si>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</si>
  <si>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</si>
  <si>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</si>
  <si>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</si>
  <si>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</si>
  <si>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</si>
  <si>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</si>
  <si>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</si>
  <si>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</si>
  <si>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</si>
  <si>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</si>
  <si>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</si>
  <si>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</si>
  <si>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</si>
  <si>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</si>
  <si>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</si>
  <si>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</si>
  <si>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</si>
  <si>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</si>
  <si>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</si>
  <si>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</si>
  <si>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</si>
  <si>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</si>
  <si>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</si>
  <si>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</si>
  <si>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</si>
  <si>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</si>
  <si>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</si>
  <si>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</si>
  <si>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</si>
  <si>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</si>
  <si>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</si>
  <si>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</si>
  <si>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</si>
  <si>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</si>
  <si>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</si>
  <si>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</si>
  <si>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</si>
  <si>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</si>
  <si>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</si>
  <si>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</si>
  <si>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</si>
  <si>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</si>
  <si>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</si>
  <si>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</si>
  <si>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</si>
  <si>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</si>
  <si>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</si>
  <si>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</si>
  <si>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</si>
  <si>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</si>
  <si>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</si>
  <si>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</si>
  <si>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</si>
  <si>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</si>
  <si>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</si>
  <si>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</si>
  <si>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</si>
  <si>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</si>
  <si>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</si>
  <si>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</si>
  <si>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</si>
  <si>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</si>
  <si>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</si>
  <si>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</si>
  <si>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</si>
  <si>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</si>
  <si>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</si>
  <si>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</si>
  <si>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</si>
  <si>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</si>
  <si>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</si>
  <si>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</si>
  <si>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</si>
  <si>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</si>
  <si>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</si>
  <si>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</si>
  <si>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</si>
  <si>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</si>
  <si>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</si>
  <si>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</si>
  <si>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</si>
  <si>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</si>
  <si>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</si>
  <si>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</si>
  <si>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</si>
  <si>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</si>
  <si>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</si>
  <si>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</si>
  <si>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</si>
  <si>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</si>
  <si>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</si>
  <si>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</si>
  <si>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</si>
  <si>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</si>
  <si>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</si>
  <si>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</si>
  <si>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</si>
  <si>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</si>
  <si>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</si>
  <si>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</si>
  <si>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</si>
  <si>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</si>
  <si>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</si>
  <si>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</si>
  <si>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</si>
  <si>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</si>
  <si>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</si>
  <si>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</si>
  <si>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</si>
  <si>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</si>
  <si>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</si>
  <si>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</si>
  <si>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</si>
  <si>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</si>
  <si>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</si>
  <si>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</si>
  <si>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</si>
  <si>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</si>
  <si>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</si>
  <si>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</si>
  <si>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</si>
  <si>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</si>
  <si>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</si>
  <si>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</si>
  <si>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</si>
  <si>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</si>
  <si>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</si>
  <si>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</si>
  <si>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</si>
  <si>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</si>
  <si>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</si>
  <si>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</si>
  <si>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</si>
  <si>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</si>
  <si>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</si>
  <si>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</si>
  <si>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</si>
  <si>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</si>
  <si>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</si>
  <si>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</si>
  <si>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</si>
  <si>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</si>
  <si>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</si>
  <si>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</si>
  <si>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</si>
  <si>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</si>
  <si>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</si>
  <si>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</si>
  <si>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</si>
  <si>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</si>
  <si>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</si>
  <si>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</si>
  <si>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</si>
  <si>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</si>
  <si>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</si>
  <si>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</si>
  <si>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</si>
  <si>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</si>
  <si>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</si>
  <si>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</si>
  <si>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</si>
  <si>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</si>
  <si>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</si>
  <si>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</si>
  <si>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</si>
  <si>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</si>
  <si>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</si>
  <si>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</si>
  <si>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</si>
  <si>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</si>
  <si>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</si>
  <si>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</si>
  <si>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</si>
  <si>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</si>
  <si>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</si>
  <si>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</si>
  <si>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</si>
  <si>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</si>
  <si>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</si>
  <si>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</si>
  <si>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</si>
  <si>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</si>
  <si>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</si>
  <si>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</si>
  <si>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</si>
  <si>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</si>
  <si>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</si>
  <si>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</si>
  <si>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</si>
  <si>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</si>
  <si>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</si>
  <si>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</si>
  <si>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</si>
  <si>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</si>
  <si>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</si>
  <si>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</si>
  <si>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</si>
  <si>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</si>
  <si>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</si>
  <si>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</si>
  <si>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</si>
  <si>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</si>
  <si>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</si>
  <si>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</si>
  <si>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</si>
  <si>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</si>
  <si>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</si>
  <si>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</si>
  <si>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</si>
  <si>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</si>
  <si>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</si>
  <si>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</si>
  <si>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</si>
  <si>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</si>
  <si>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</si>
  <si>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</si>
  <si>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</si>
  <si>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</si>
  <si>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</si>
  <si>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</si>
  <si>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</si>
  <si>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</si>
  <si>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</si>
  <si>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</si>
  <si>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</si>
  <si>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</si>
  <si>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</si>
  <si>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</si>
  <si>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</si>
  <si>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</si>
  <si>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</si>
  <si>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</si>
  <si>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</si>
  <si>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</si>
  <si>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</si>
  <si>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</si>
  <si>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</si>
  <si>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</si>
  <si>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</si>
  <si>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</si>
  <si>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</si>
  <si>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</si>
  <si>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</si>
  <si>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</si>
  <si>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</si>
  <si>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</si>
  <si>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</si>
  <si>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</si>
  <si>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</si>
  <si>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</si>
  <si>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</si>
  <si>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</si>
  <si>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</si>
  <si>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</si>
  <si>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</si>
  <si>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</si>
  <si>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</si>
  <si>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</si>
  <si>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</si>
  <si>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</si>
  <si>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</si>
  <si>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</si>
  <si>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</si>
  <si>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</si>
  <si>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</si>
  <si>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</si>
  <si>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</si>
  <si>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</si>
  <si>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</si>
  <si>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</si>
  <si>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</si>
  <si>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</si>
  <si>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</si>
  <si>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</si>
  <si>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</si>
  <si>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</si>
  <si>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</si>
  <si>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</si>
  <si>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</si>
  <si>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</si>
  <si>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</si>
  <si>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</si>
  <si>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</si>
  <si>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</si>
  <si>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</si>
  <si>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</si>
  <si>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</si>
  <si>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</si>
  <si>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</si>
  <si>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</si>
  <si>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</si>
  <si>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</si>
  <si>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</si>
  <si>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</si>
  <si>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</si>
  <si>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</si>
  <si>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</si>
  <si>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</si>
  <si>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</si>
  <si>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</si>
  <si>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</si>
  <si>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</si>
  <si>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</si>
  <si>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</si>
  <si>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</si>
  <si>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</si>
  <si>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</si>
  <si>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</si>
  <si>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</si>
  <si>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</si>
  <si>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</si>
  <si>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</si>
  <si>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</si>
  <si>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</si>
  <si>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</si>
  <si>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</si>
  <si>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</si>
  <si>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</si>
  <si>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</si>
  <si>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</si>
  <si>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</si>
  <si>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</si>
  <si>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</si>
  <si>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</si>
  <si>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</si>
  <si>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</si>
  <si>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</si>
  <si>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</si>
  <si>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</si>
  <si>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</si>
  <si>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</si>
  <si>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</si>
  <si>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</si>
  <si>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</si>
  <si>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</si>
  <si>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</si>
  <si>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</si>
  <si>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</si>
  <si>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</si>
  <si>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</si>
  <si>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</si>
  <si>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</si>
  <si>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</si>
  <si>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</si>
  <si>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</si>
  <si>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</si>
  <si>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</si>
  <si>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</si>
  <si>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</si>
  <si>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</si>
  <si>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</si>
  <si>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</si>
  <si>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</si>
  <si>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</si>
  <si>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</si>
  <si>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</si>
  <si>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</si>
  <si>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</si>
  <si>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</si>
  <si>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</si>
  <si>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</si>
  <si>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</si>
  <si>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</si>
  <si>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</si>
  <si>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</si>
  <si>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</si>
  <si>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</si>
  <si>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</si>
  <si>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</si>
  <si>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</si>
  <si>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</si>
  <si>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</si>
  <si>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</si>
  <si>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</si>
  <si>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</si>
  <si>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</si>
  <si>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</si>
  <si>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</si>
  <si>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</si>
  <si>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</si>
  <si>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</si>
  <si>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</si>
  <si>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</si>
  <si>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</si>
  <si>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</si>
  <si>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</si>
  <si>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</si>
  <si>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</si>
  <si>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</si>
  <si>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</si>
  <si>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</si>
  <si>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</si>
  <si>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</si>
  <si>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</si>
  <si>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</si>
  <si>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</si>
  <si>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</si>
  <si>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</si>
  <si>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</si>
  <si>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</si>
  <si>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</si>
  <si>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</si>
  <si>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</si>
  <si>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</si>
  <si>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</si>
  <si>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</si>
  <si>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</si>
  <si>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</si>
  <si>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</si>
  <si>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</si>
  <si>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</si>
  <si>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</si>
  <si>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</si>
  <si>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</si>
  <si>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</si>
  <si>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</si>
  <si>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</si>
  <si>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</si>
  <si>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</si>
  <si>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</si>
  <si>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</si>
  <si>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</si>
  <si>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</si>
  <si>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</si>
  <si>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</si>
  <si>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</si>
  <si>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</si>
  <si>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</si>
  <si>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</si>
  <si>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</si>
  <si>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</si>
  <si>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</si>
  <si>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</si>
  <si>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</si>
  <si>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</si>
  <si>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</si>
  <si>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</si>
  <si>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</si>
  <si>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</si>
  <si>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</si>
  <si>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</si>
  <si>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</si>
  <si>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</si>
  <si>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</si>
  <si>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</si>
  <si>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</si>
  <si>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</si>
  <si>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</si>
  <si>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</si>
  <si>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</si>
  <si>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</si>
  <si>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</si>
  <si>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</si>
  <si>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</si>
  <si>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</si>
  <si>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</si>
  <si>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</si>
  <si>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</si>
  <si>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</si>
  <si>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</si>
  <si>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</si>
  <si>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</si>
  <si>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</si>
  <si>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</si>
  <si>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</si>
  <si>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</si>
  <si>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</si>
  <si>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</si>
  <si>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</si>
  <si>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</si>
  <si>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</si>
  <si>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</si>
  <si>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</si>
  <si>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</si>
  <si>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</si>
  <si>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</si>
  <si>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</si>
  <si>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</si>
  <si>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</si>
  <si>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</si>
  <si>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</si>
  <si>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</si>
  <si>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</si>
  <si>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</si>
  <si>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</si>
  <si>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</si>
  <si>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</si>
  <si>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</si>
  <si>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</si>
  <si>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</si>
  <si>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</si>
  <si>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</si>
  <si>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</si>
  <si>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</si>
  <si>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</si>
  <si>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</si>
  <si>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</si>
  <si>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</si>
  <si>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</si>
  <si>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</si>
  <si>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</si>
  <si>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</si>
  <si>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</si>
  <si>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</si>
  <si>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</si>
  <si>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</si>
  <si>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</si>
  <si>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</si>
  <si>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</si>
  <si>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</si>
  <si>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</si>
  <si>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</si>
  <si>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</si>
  <si>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</si>
  <si>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</si>
  <si>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</si>
  <si>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</si>
  <si>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</si>
  <si>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</si>
  <si>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</si>
  <si>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</si>
  <si>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</si>
  <si>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</si>
  <si>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</si>
  <si>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</si>
  <si>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</si>
  <si>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</si>
  <si>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</si>
  <si>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</si>
  <si>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</si>
  <si>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</si>
  <si>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</si>
  <si>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</si>
  <si>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</si>
  <si>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</si>
  <si>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</si>
  <si>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</si>
  <si>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</si>
  <si>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</si>
  <si>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</si>
  <si>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</si>
  <si>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</si>
  <si>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</si>
  <si>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</si>
  <si>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</si>
  <si>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</si>
  <si>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</si>
  <si>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</si>
  <si>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</si>
  <si>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</si>
  <si>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</si>
  <si>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</si>
  <si>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</si>
  <si>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</si>
  <si>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</si>
  <si>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</si>
  <si>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</si>
  <si>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</si>
  <si>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</si>
  <si>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</si>
  <si>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</si>
  <si>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</si>
  <si>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</si>
  <si>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</si>
  <si>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</si>
  <si>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</si>
  <si>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</si>
  <si>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</si>
  <si>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</si>
  <si>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</si>
  <si>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</si>
  <si>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</si>
  <si>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</si>
  <si>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</si>
  <si>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</si>
  <si>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</si>
  <si>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</si>
  <si>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</si>
  <si>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</si>
  <si>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</si>
  <si>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</si>
  <si>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</si>
  <si>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</si>
  <si>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</si>
  <si>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</si>
  <si>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</si>
  <si>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</si>
  <si>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</si>
  <si>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</si>
  <si>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</si>
  <si>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</si>
  <si>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</si>
  <si>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</si>
  <si>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</si>
  <si>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</si>
  <si>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</si>
  <si>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</si>
  <si>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</si>
  <si>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</si>
  <si>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</si>
  <si>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</si>
  <si>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</si>
  <si>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</si>
  <si>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</si>
  <si>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</si>
  <si>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</si>
  <si>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</si>
  <si>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</si>
  <si>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</si>
  <si>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</si>
  <si>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</si>
  <si>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</si>
  <si>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</si>
  <si>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</si>
  <si>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</si>
  <si>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</si>
  <si>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</si>
  <si>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</si>
  <si>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</si>
  <si>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</si>
  <si>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</si>
  <si>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</si>
  <si>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</si>
  <si>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</si>
  <si>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</si>
  <si>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</si>
  <si>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</si>
  <si>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</si>
  <si>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</si>
  <si>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</si>
  <si>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</si>
  <si>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</si>
  <si>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</si>
  <si>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</si>
  <si>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</si>
  <si>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</si>
  <si>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</si>
  <si>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</si>
  <si>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</si>
  <si>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</si>
  <si>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</si>
  <si>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</si>
  <si>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</si>
  <si>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</si>
  <si>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</si>
  <si>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</si>
  <si>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</si>
  <si>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</si>
  <si>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</si>
  <si>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</si>
  <si>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</si>
  <si>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</si>
  <si>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</si>
  <si>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</si>
  <si>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</si>
  <si>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</si>
  <si>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</si>
  <si>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</si>
  <si>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</si>
  <si>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</si>
  <si>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</si>
  <si>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</si>
  <si>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</si>
  <si>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</si>
  <si>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</si>
  <si>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</si>
  <si>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</si>
  <si>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</si>
  <si>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</si>
  <si>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</si>
  <si>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</si>
  <si>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</si>
  <si>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</si>
  <si>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</si>
  <si>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</si>
  <si>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</si>
  <si>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</si>
  <si>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</si>
  <si>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</si>
  <si>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</si>
  <si>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</si>
  <si>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</si>
  <si>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</si>
  <si>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</si>
  <si>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</si>
  <si>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</si>
  <si>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</si>
  <si>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</si>
  <si>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</si>
  <si>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</si>
  <si>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</si>
  <si>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</si>
  <si>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</si>
  <si>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</si>
  <si>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</si>
  <si>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</si>
  <si>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</si>
  <si>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</si>
  <si>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</si>
  <si>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</si>
  <si>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</si>
  <si>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</si>
  <si>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</si>
  <si>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</si>
  <si>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</si>
  <si>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</si>
  <si>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</si>
  <si>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</si>
  <si>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</si>
  <si>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</si>
  <si>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</si>
  <si>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</si>
  <si>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</si>
  <si>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</si>
  <si>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</si>
  <si>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</si>
  <si>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</si>
  <si>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</si>
  <si>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</si>
  <si>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</si>
  <si>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</si>
  <si>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</si>
  <si>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</si>
  <si>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</si>
  <si>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</si>
  <si>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</si>
  <si>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</si>
  <si>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</si>
  <si>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</si>
  <si>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</si>
  <si>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</si>
  <si>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</si>
  <si>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</si>
  <si>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</si>
  <si>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</si>
  <si>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</si>
  <si>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</si>
  <si>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</si>
  <si>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</si>
  <si>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</si>
  <si>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</si>
  <si>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</si>
  <si>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</si>
  <si>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</si>
  <si>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</si>
  <si>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</si>
  <si>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</si>
  <si>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</si>
  <si>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</si>
  <si>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</si>
  <si>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</si>
  <si>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</si>
  <si>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</si>
  <si>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</si>
  <si>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</si>
  <si>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</si>
  <si>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</si>
  <si>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</si>
  <si>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</si>
  <si>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</si>
  <si>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</si>
  <si>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</si>
  <si>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</si>
  <si>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</si>
  <si>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</si>
  <si>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</si>
  <si>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</si>
  <si>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</si>
  <si>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</si>
  <si>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</si>
  <si>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</si>
  <si>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</si>
  <si>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</si>
  <si>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</si>
  <si>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</si>
  <si>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</si>
  <si>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</si>
  <si>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</si>
  <si>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</si>
  <si>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</si>
  <si>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</si>
  <si>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</si>
  <si>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</si>
  <si>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</si>
  <si>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</si>
  <si>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</si>
  <si>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</si>
  <si>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</si>
  <si>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</si>
  <si>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</si>
  <si>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</si>
  <si>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</si>
  <si>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</si>
  <si>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</si>
  <si>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</si>
  <si>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</si>
  <si>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</si>
  <si>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</si>
  <si>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</si>
  <si>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</si>
  <si>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</si>
  <si>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</si>
  <si>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</si>
  <si>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</si>
  <si>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</si>
  <si>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</si>
  <si>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</si>
  <si>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</si>
  <si>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</si>
  <si>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</si>
  <si>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</si>
  <si>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</si>
  <si>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</si>
  <si>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</si>
  <si>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</si>
  <si>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</si>
  <si>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</si>
  <si>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</si>
  <si>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</si>
  <si>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</si>
  <si>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</si>
  <si>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</si>
  <si>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</si>
  <si>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</si>
  <si>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</si>
  <si>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</si>
  <si>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</si>
  <si>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</si>
  <si>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</si>
  <si>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</si>
  <si>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</si>
  <si>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</si>
  <si>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</si>
  <si>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</si>
  <si>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</si>
  <si>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</si>
  <si>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</si>
  <si>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</si>
  <si>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</si>
  <si>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</si>
  <si>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</si>
  <si>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</si>
  <si>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</si>
  <si>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</si>
  <si>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</si>
  <si>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</si>
  <si>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</si>
  <si>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</si>
  <si>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</si>
  <si>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</si>
  <si>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</si>
  <si>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</si>
  <si>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</si>
  <si>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</si>
  <si>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</si>
  <si>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</si>
  <si>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</si>
  <si>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</si>
  <si>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</si>
  <si>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</si>
  <si>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</si>
  <si>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</si>
  <si>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</si>
  <si>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</si>
  <si>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</si>
  <si>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</si>
  <si>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</si>
  <si>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</si>
  <si>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</si>
  <si>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</si>
  <si>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</si>
  <si>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</si>
  <si>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</si>
  <si>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</si>
  <si>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</si>
  <si>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</si>
  <si>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</si>
  <si>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</si>
  <si>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</si>
  <si>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</si>
  <si>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</si>
  <si>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</si>
  <si>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</si>
  <si>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</si>
  <si>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</si>
  <si>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</si>
  <si>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</si>
  <si>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</si>
  <si>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</si>
  <si>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</si>
  <si>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</si>
  <si>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</si>
  <si>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</si>
  <si>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</si>
  <si>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</si>
  <si>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</si>
  <si>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</si>
  <si>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</si>
  <si>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</si>
  <si>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</si>
  <si>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</si>
  <si>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</si>
  <si>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</si>
  <si>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</si>
  <si>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</si>
  <si>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</si>
  <si>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</si>
  <si>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</si>
  <si>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</si>
  <si>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</si>
  <si>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</si>
  <si>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</si>
  <si>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</si>
  <si>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</si>
  <si>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</si>
  <si>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</si>
  <si>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</si>
  <si>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</si>
  <si>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</si>
  <si>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</si>
  <si>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</si>
  <si>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</si>
  <si>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</si>
  <si>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</si>
  <si>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</si>
  <si>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</si>
  <si>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</si>
  <si>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</si>
  <si>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</si>
  <si>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</si>
  <si>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</si>
  <si>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</si>
  <si>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</si>
  <si>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</si>
  <si>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</si>
  <si>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</si>
  <si>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</si>
  <si>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</si>
  <si>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</si>
  <si>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</si>
  <si>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</si>
  <si>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</si>
  <si>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</si>
  <si>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</si>
  <si>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</si>
  <si>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</si>
  <si>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</si>
  <si>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</si>
  <si>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</si>
  <si>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</si>
  <si>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</si>
  <si>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</si>
  <si>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</si>
  <si>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</si>
  <si>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</si>
  <si>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</si>
  <si>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</si>
  <si>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</si>
  <si>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</si>
  <si>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</si>
  <si>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</si>
  <si>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</si>
  <si>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</si>
  <si>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</si>
  <si>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</si>
  <si>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</si>
  <si>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</si>
  <si>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</si>
  <si>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</si>
  <si>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</si>
  <si>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</si>
  <si>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</si>
  <si>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</si>
  <si>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</si>
  <si>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</si>
  <si>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</si>
  <si>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</si>
  <si>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</si>
  <si>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</si>
  <si>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</si>
  <si>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</si>
  <si>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</si>
  <si>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</si>
  <si>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</si>
  <si>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</si>
  <si>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</si>
  <si>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</si>
  <si>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</si>
  <si>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</si>
  <si>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</si>
  <si>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</si>
  <si>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</si>
  <si>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</si>
  <si>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</si>
  <si>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</si>
  <si>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</si>
  <si>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</si>
  <si>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</si>
  <si>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</si>
  <si>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</si>
  <si>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</si>
  <si>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</si>
  <si>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</si>
  <si>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</si>
  <si>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</si>
  <si>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</si>
  <si>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</si>
  <si>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</si>
  <si>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</si>
  <si>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</si>
  <si>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</si>
  <si>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</si>
  <si>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</si>
  <si>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</si>
  <si>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</si>
  <si>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</si>
  <si>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</si>
  <si>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</si>
  <si>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</si>
  <si>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</si>
  <si>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</si>
  <si>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</si>
  <si>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</si>
  <si>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</si>
  <si>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</si>
  <si>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</si>
  <si>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</si>
  <si>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</si>
  <si>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</si>
  <si>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</si>
  <si>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</si>
  <si>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</si>
  <si>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</si>
  <si>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</si>
  <si>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</si>
  <si>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</si>
  <si>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</si>
  <si>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</si>
  <si>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</si>
  <si>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</si>
  <si>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</si>
  <si>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</si>
  <si>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</si>
  <si>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</si>
  <si>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</si>
  <si>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</si>
  <si>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</si>
  <si>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</si>
  <si>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</si>
  <si>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</si>
  <si>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</si>
  <si>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</si>
  <si>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</si>
  <si>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</si>
  <si>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</si>
  <si>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</si>
  <si>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</si>
  <si>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</si>
  <si>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</si>
  <si>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</si>
  <si>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</si>
  <si>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</si>
  <si>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</si>
  <si>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</si>
  <si>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</si>
  <si>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</si>
  <si>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</si>
  <si>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</si>
  <si>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</si>
  <si>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</si>
  <si>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</si>
  <si>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</si>
  <si>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</si>
  <si>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</si>
  <si>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</si>
  <si>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</si>
  <si>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</si>
  <si>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</si>
  <si>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</si>
  <si>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</si>
  <si>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</si>
  <si>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</si>
  <si>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</si>
  <si>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</si>
  <si>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</si>
  <si>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</si>
  <si>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</si>
  <si>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</si>
  <si>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</si>
  <si>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</si>
  <si>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</si>
  <si>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</si>
  <si>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</si>
  <si>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</si>
  <si>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</si>
  <si>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</si>
  <si>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</si>
  <si>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</si>
  <si>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</si>
  <si>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</si>
  <si>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</si>
  <si>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</si>
  <si>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</si>
  <si>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</si>
  <si>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</si>
  <si>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</si>
  <si>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</si>
  <si>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</si>
  <si>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</si>
  <si>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</si>
  <si>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</si>
  <si>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</si>
  <si>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</si>
  <si>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</si>
  <si>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</si>
  <si>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</si>
  <si>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</si>
  <si>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</si>
  <si>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</si>
  <si>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</si>
  <si>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</si>
  <si>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</si>
  <si>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</si>
  <si>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</si>
  <si>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</si>
  <si>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</si>
  <si>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</si>
  <si>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</si>
  <si>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</si>
  <si>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</si>
  <si>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</si>
  <si>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</si>
  <si>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</si>
  <si>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</si>
  <si>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</si>
  <si>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</si>
  <si>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</si>
  <si>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</si>
  <si>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</si>
  <si>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</si>
  <si>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</si>
  <si>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</si>
  <si>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</si>
  <si>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</si>
  <si>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</si>
  <si>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</si>
  <si>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</si>
  <si>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</si>
  <si>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</si>
  <si>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</si>
  <si>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</si>
  <si>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</si>
  <si>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</si>
  <si>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</si>
  <si>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</si>
  <si>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</si>
  <si>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</si>
  <si>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</si>
  <si>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</si>
  <si>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</si>
  <si>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</si>
  <si>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</si>
  <si>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</si>
  <si>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</si>
  <si>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</si>
  <si>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</si>
  <si>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</si>
  <si>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</si>
  <si>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</si>
  <si>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</si>
  <si>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</si>
  <si>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</si>
  <si>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</si>
  <si>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</si>
  <si>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</si>
  <si>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</si>
  <si>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</si>
  <si>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</si>
  <si>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</si>
  <si>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</si>
  <si>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</si>
  <si>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</si>
  <si>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</si>
  <si>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</si>
  <si>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</si>
  <si>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</si>
  <si>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</si>
  <si>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</si>
  <si>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</si>
  <si>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</si>
  <si>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</si>
  <si>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</si>
  <si>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</si>
  <si>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</si>
  <si>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</si>
  <si>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</si>
  <si>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</si>
  <si>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</si>
  <si>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</si>
  <si>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</si>
  <si>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</si>
  <si>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</si>
  <si>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</si>
  <si>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</si>
  <si>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</si>
  <si>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</si>
  <si>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</si>
  <si>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</si>
  <si>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</si>
  <si>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</si>
  <si>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</si>
  <si>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</si>
  <si>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</si>
  <si>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</si>
  <si>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</si>
  <si>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</si>
  <si>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</si>
  <si>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</si>
  <si>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</si>
  <si>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</si>
  <si>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</si>
  <si>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</si>
  <si>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</si>
  <si>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</si>
  <si>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</si>
  <si>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</si>
  <si>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</si>
  <si>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</si>
  <si>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</si>
  <si>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</si>
  <si>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</si>
  <si>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</si>
  <si>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</si>
  <si>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</si>
  <si>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</si>
  <si>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</si>
  <si>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</si>
  <si>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</si>
  <si>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</si>
  <si>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</si>
  <si>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</si>
  <si>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</si>
  <si>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</si>
  <si>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</si>
  <si>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</si>
  <si>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</si>
  <si>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</si>
  <si>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</si>
  <si>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</si>
  <si>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</si>
  <si>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</si>
  <si>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</si>
  <si>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</si>
  <si>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</si>
  <si>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</si>
  <si>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</si>
  <si>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</si>
  <si>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</si>
  <si>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</si>
  <si>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</si>
  <si>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</si>
  <si>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</si>
  <si>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</si>
  <si>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</si>
  <si>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</si>
  <si>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</si>
  <si>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</si>
  <si>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</si>
  <si>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</si>
  <si>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</si>
  <si>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</si>
  <si>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</si>
  <si>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</si>
  <si>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</si>
  <si>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</si>
  <si>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</si>
  <si>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</si>
  <si>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</si>
  <si>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</si>
  <si>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</si>
  <si>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</si>
  <si>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</si>
  <si>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</si>
  <si>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</si>
  <si>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</si>
  <si>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</si>
  <si>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</si>
  <si>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</si>
  <si>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</si>
  <si>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</si>
  <si>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</si>
  <si>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</si>
  <si>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</si>
  <si>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</si>
  <si>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</si>
  <si>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</si>
  <si>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</si>
  <si>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</si>
  <si>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</si>
  <si>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</si>
  <si>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</si>
  <si>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</si>
  <si>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</si>
  <si>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</si>
  <si>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</si>
  <si>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</si>
  <si>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</si>
  <si>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</si>
  <si>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</si>
  <si>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</si>
  <si>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</si>
  <si>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</si>
  <si>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</si>
  <si>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</si>
  <si>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</si>
  <si>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</si>
  <si>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</si>
  <si>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</si>
  <si>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</si>
  <si>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</si>
  <si>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</si>
  <si>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</si>
  <si>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</si>
  <si>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</si>
  <si>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</si>
  <si>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</si>
  <si>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</si>
  <si>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</si>
  <si>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</si>
  <si>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</si>
  <si>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</si>
  <si>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</si>
  <si>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</si>
  <si>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</si>
  <si>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</si>
  <si>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</si>
  <si>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</si>
  <si>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</si>
  <si>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</si>
  <si>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</si>
  <si>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</si>
  <si>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</si>
  <si>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</si>
  <si>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</si>
  <si>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</si>
  <si>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</si>
  <si>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</si>
  <si>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</si>
  <si>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</si>
  <si>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</si>
  <si>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</si>
  <si>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</si>
  <si>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</si>
  <si>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</si>
  <si>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</si>
  <si>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</si>
  <si>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</si>
  <si>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</si>
  <si>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</si>
  <si>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</si>
  <si>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</si>
  <si>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</si>
  <si>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</si>
  <si>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</si>
  <si>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</si>
  <si>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</si>
  <si>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</si>
  <si>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</si>
  <si>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</si>
  <si>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</si>
  <si>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</si>
  <si>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</si>
  <si>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</si>
  <si>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</si>
  <si>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</si>
  <si>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</si>
  <si>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</si>
  <si>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</si>
  <si>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</si>
  <si>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</si>
  <si>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</si>
  <si>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</si>
  <si>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</si>
  <si>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</si>
  <si>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</si>
  <si>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</si>
  <si>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</si>
  <si>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</si>
  <si>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</si>
  <si>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</si>
  <si>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</si>
  <si>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</si>
  <si>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</si>
  <si>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</si>
  <si>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</si>
  <si>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</si>
  <si>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</si>
  <si>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</si>
  <si>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</si>
  <si>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</si>
  <si>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</si>
  <si>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</si>
  <si>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</si>
  <si>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</si>
  <si>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</si>
  <si>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</si>
  <si>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</si>
  <si>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</si>
  <si>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</si>
  <si>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</si>
  <si>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</si>
  <si>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</si>
  <si>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</si>
  <si>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</si>
  <si>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</si>
  <si>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</si>
  <si>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</si>
  <si>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</si>
  <si>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</si>
  <si>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</si>
  <si>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</si>
  <si>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</si>
  <si>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</si>
  <si>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</si>
  <si>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</si>
  <si>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</si>
  <si>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</si>
  <si>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</si>
  <si>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</si>
  <si>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</si>
  <si>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</si>
  <si>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</si>
  <si>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</si>
  <si>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</si>
  <si>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</si>
  <si>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</si>
  <si>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</si>
  <si>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</si>
  <si>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</si>
  <si>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</si>
  <si>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</si>
  <si>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</si>
  <si>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</si>
  <si>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</si>
  <si>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</si>
  <si>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</si>
  <si>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</si>
  <si>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</si>
  <si>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</si>
  <si>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</si>
  <si>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</si>
  <si>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</si>
  <si>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</si>
  <si>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</si>
  <si>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</si>
  <si>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</si>
  <si>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</si>
  <si>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</si>
  <si>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</si>
  <si>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</si>
  <si>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</si>
  <si>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</si>
  <si>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</si>
  <si>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</si>
  <si>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</si>
  <si>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</si>
  <si>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</si>
  <si>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</si>
  <si>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</si>
  <si>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</si>
  <si>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</si>
  <si>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</si>
  <si>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</si>
  <si>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</si>
  <si>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</si>
  <si>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</si>
  <si>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</si>
  <si>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</si>
  <si>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</si>
  <si>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</si>
  <si>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</si>
  <si>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</si>
  <si>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</si>
  <si>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</si>
  <si>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</si>
  <si>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</si>
  <si>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</si>
  <si>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</si>
  <si>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</si>
  <si>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</si>
  <si>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</si>
  <si>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</si>
  <si>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</si>
  <si>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</si>
  <si>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</si>
  <si>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</si>
  <si>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</si>
  <si>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</si>
  <si>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</si>
  <si>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</si>
  <si>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</si>
  <si>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</si>
  <si>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</si>
  <si>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</si>
  <si>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</si>
  <si>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</si>
  <si>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</si>
  <si>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</si>
  <si>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</si>
  <si>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</si>
  <si>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</si>
  <si>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</si>
  <si>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</si>
  <si>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</si>
  <si>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</si>
  <si>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</si>
  <si>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</si>
  <si>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</si>
  <si>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</si>
  <si>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</si>
  <si>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</si>
  <si>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</si>
  <si>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</si>
  <si>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</si>
  <si>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</si>
  <si>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</si>
  <si>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</si>
  <si>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</si>
  <si>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</si>
  <si>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</si>
  <si>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</si>
  <si>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</si>
  <si>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</si>
  <si>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</si>
  <si>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</si>
  <si>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</si>
  <si>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</si>
  <si>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</si>
  <si>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</si>
  <si>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</si>
  <si>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</si>
  <si>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</si>
  <si>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</si>
  <si>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</si>
  <si>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</si>
  <si>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</si>
  <si>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</si>
  <si>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</si>
  <si>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</si>
  <si>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</si>
  <si>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</si>
  <si>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</si>
  <si>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</si>
  <si>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</si>
  <si>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</si>
  <si>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</si>
  <si>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</si>
  <si>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</si>
  <si>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</si>
  <si>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</si>
  <si>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</si>
  <si>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</si>
  <si>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</si>
  <si>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</si>
  <si>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</si>
  <si>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</si>
  <si>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</si>
  <si>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</si>
  <si>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</si>
  <si>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</si>
  <si>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</si>
  <si>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</si>
  <si>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</si>
  <si>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</si>
  <si>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</si>
  <si>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</si>
  <si>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</si>
  <si>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</si>
  <si>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</si>
  <si>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</si>
  <si>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</si>
  <si>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</si>
  <si>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</si>
  <si>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</si>
  <si>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</si>
  <si>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</si>
  <si>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</si>
  <si>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</si>
  <si>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</si>
  <si>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</si>
  <si>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</si>
  <si>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</si>
  <si>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</si>
  <si>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</si>
  <si>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</si>
  <si>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</si>
  <si>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</si>
  <si>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</si>
  <si>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</si>
  <si>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</si>
  <si>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</si>
  <si>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</si>
  <si>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</si>
  <si>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</si>
  <si>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</si>
  <si>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</si>
  <si>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</si>
  <si>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</si>
  <si>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</si>
  <si>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</si>
  <si>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</si>
  <si>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</si>
  <si>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</si>
  <si>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</si>
  <si>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</si>
  <si>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</si>
  <si>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</si>
  <si>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</si>
  <si>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</si>
  <si>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</si>
  <si>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</si>
  <si>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</si>
  <si>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</si>
  <si>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</si>
  <si>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</si>
  <si>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</si>
  <si>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</si>
  <si>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</si>
  <si>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</si>
  <si>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</si>
  <si>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</si>
  <si>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</si>
  <si>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</si>
  <si>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</si>
  <si>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</si>
  <si>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</si>
  <si>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</si>
  <si>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</si>
  <si>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</si>
  <si>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</si>
  <si>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</si>
  <si>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</si>
  <si>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</si>
  <si>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</si>
  <si>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</si>
  <si>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</si>
  <si>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</si>
  <si>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</si>
  <si>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</si>
  <si>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</si>
  <si>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</si>
  <si>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</si>
  <si>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</si>
  <si>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</si>
  <si>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</si>
  <si>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</si>
  <si>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</si>
  <si>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</si>
  <si>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</si>
  <si>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</si>
  <si>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</si>
  <si>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</si>
  <si>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</si>
  <si>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</si>
  <si>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</si>
  <si>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</si>
  <si>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</si>
  <si>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</si>
  <si>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</si>
  <si>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</si>
  <si>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</si>
  <si>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</si>
  <si>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</si>
  <si>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</si>
  <si>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</si>
  <si>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</si>
  <si>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</si>
  <si>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</si>
  <si>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</si>
  <si>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</si>
  <si>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</si>
  <si>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</si>
  <si>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</si>
  <si>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</si>
  <si>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</si>
  <si>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</si>
  <si>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</si>
  <si>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</si>
  <si>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</si>
  <si>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</si>
  <si>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</si>
  <si>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</si>
  <si>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</si>
  <si>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</si>
  <si>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</si>
  <si>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</si>
  <si>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</si>
  <si>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</si>
  <si>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</si>
  <si>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</si>
  <si>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</si>
  <si>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</si>
  <si>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</si>
  <si>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</si>
  <si>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</si>
  <si>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</si>
  <si>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</si>
  <si>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</si>
  <si>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</si>
  <si>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</si>
  <si>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</si>
  <si>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</si>
  <si>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</si>
  <si>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</si>
  <si>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</si>
  <si>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</si>
  <si>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</si>
  <si>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</si>
  <si>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</si>
  <si>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</si>
  <si>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</si>
  <si>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</si>
  <si>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</si>
  <si>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</si>
  <si>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</si>
  <si>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</si>
  <si>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</si>
  <si>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</si>
  <si>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</si>
  <si>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</si>
  <si>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</si>
  <si>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</si>
  <si>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</si>
  <si>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</si>
  <si>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</si>
  <si>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</si>
  <si>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</si>
  <si>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</si>
  <si>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</si>
  <si>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</si>
  <si>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</si>
  <si>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</si>
  <si>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</si>
  <si>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</si>
  <si>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</si>
  <si>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</si>
  <si>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</si>
  <si>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</si>
  <si>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</si>
  <si>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</si>
  <si>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</si>
  <si>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</si>
  <si>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</si>
  <si>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</si>
  <si>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</si>
  <si>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</si>
  <si>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</si>
  <si>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</si>
  <si>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</si>
  <si>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</si>
  <si>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</si>
  <si>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</si>
  <si>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</si>
  <si>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</si>
  <si>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</si>
  <si>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</si>
  <si>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</si>
  <si>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</si>
  <si>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</si>
  <si>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</si>
  <si>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</si>
  <si>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</si>
  <si>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</si>
  <si>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</si>
  <si>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</si>
  <si>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</si>
  <si>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</si>
  <si>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</si>
  <si>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</si>
  <si>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</si>
  <si>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</si>
  <si>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</si>
  <si>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</si>
  <si>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</si>
  <si>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</si>
  <si>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</si>
  <si>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</si>
  <si>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</si>
  <si>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</si>
  <si>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</si>
  <si>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</si>
  <si>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</si>
  <si>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</si>
  <si>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</si>
  <si>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</si>
  <si>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</si>
  <si>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</si>
  <si>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</si>
  <si>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</si>
  <si>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</si>
  <si>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</si>
  <si>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</si>
  <si>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</si>
  <si>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</si>
  <si>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</si>
  <si>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</si>
  <si>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</si>
  <si>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</si>
  <si>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</si>
  <si>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</si>
  <si>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</si>
  <si>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</si>
  <si>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</si>
  <si>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</si>
  <si>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</si>
  <si>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</si>
  <si>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</si>
  <si>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</si>
  <si>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</si>
  <si>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</si>
  <si>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</si>
  <si>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</si>
  <si>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</si>
  <si>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</si>
  <si>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</si>
  <si>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</si>
  <si>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</si>
  <si>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</si>
  <si>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</si>
  <si>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</si>
  <si>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</si>
  <si>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</si>
  <si>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</si>
  <si>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</si>
  <si>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</si>
  <si>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</si>
  <si>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</si>
  <si>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</si>
  <si>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</si>
  <si>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</si>
  <si>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</si>
  <si>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</si>
  <si>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</si>
  <si>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</si>
  <si>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</si>
  <si>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</si>
  <si>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</si>
  <si>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</si>
  <si>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</si>
  <si>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</si>
  <si>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</si>
  <si>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</si>
  <si>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</si>
  <si>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</si>
  <si>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</si>
  <si>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</si>
  <si>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</si>
  <si>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</si>
  <si>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</si>
  <si>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</si>
  <si>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</si>
  <si>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</si>
  <si>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</si>
  <si>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</si>
  <si>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</si>
  <si>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</si>
  <si>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</si>
  <si>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</si>
  <si>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</si>
  <si>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</si>
  <si>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</si>
  <si>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</si>
  <si>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</si>
  <si>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</si>
  <si>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</si>
  <si>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</si>
  <si>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</si>
  <si>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</si>
  <si>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</si>
  <si>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</si>
  <si>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</si>
  <si>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</si>
  <si>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</si>
  <si>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</si>
  <si>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</si>
  <si>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</si>
  <si>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</si>
  <si>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</si>
  <si>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</si>
  <si>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</si>
  <si>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</si>
  <si>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</si>
  <si>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</si>
  <si>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</si>
  <si>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</si>
  <si>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</si>
  <si>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</si>
  <si>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</si>
  <si>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</si>
  <si>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</si>
  <si>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</si>
  <si>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</si>
  <si>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</si>
  <si>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</si>
  <si>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</si>
  <si>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</si>
  <si>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</si>
  <si>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</si>
  <si>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</si>
  <si>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</si>
  <si>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</si>
  <si>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</si>
  <si>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</si>
  <si>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</si>
  <si>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</si>
  <si>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</si>
  <si>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</si>
  <si>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</si>
  <si>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</si>
  <si>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</si>
  <si>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</si>
  <si>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</si>
  <si>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</si>
  <si>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</si>
  <si>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</si>
  <si>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</si>
  <si>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</si>
  <si>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</si>
  <si>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</si>
  <si>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</si>
  <si>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</si>
  <si>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</si>
  <si>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</si>
  <si>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</si>
  <si>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</si>
  <si>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</si>
  <si>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</si>
  <si>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</si>
  <si>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</si>
  <si>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</si>
  <si>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</si>
  <si>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</si>
  <si>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</si>
  <si>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</si>
  <si>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</si>
  <si>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</si>
  <si>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</si>
  <si>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</si>
  <si>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</si>
  <si>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</si>
  <si>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</si>
  <si>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</si>
  <si>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</si>
  <si>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</si>
  <si>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</si>
  <si>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</si>
  <si>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</si>
  <si>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</si>
  <si>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</si>
  <si>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</si>
  <si>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</si>
  <si>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</si>
  <si>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</si>
  <si>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</si>
  <si>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</si>
  <si>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</si>
  <si>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</si>
  <si>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</si>
  <si>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</si>
  <si>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</si>
  <si>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</si>
  <si>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</si>
  <si>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</si>
  <si>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</si>
  <si>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</si>
  <si>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</si>
  <si>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</si>
  <si>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</si>
  <si>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</si>
  <si>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</si>
  <si>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</si>
  <si>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</si>
  <si>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</si>
  <si>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</si>
  <si>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</si>
  <si>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</si>
  <si>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</si>
  <si>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</si>
  <si>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</si>
  <si>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</si>
  <si>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</si>
  <si>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</si>
  <si>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</si>
  <si>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</si>
  <si>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</si>
  <si>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</si>
  <si>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</si>
  <si>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</si>
  <si>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</si>
  <si>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</si>
  <si>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</si>
  <si>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</si>
  <si>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</si>
  <si>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</si>
  <si>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</si>
  <si>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</si>
  <si>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</si>
  <si>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</si>
  <si>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</si>
  <si>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</si>
  <si>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</si>
  <si>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</si>
  <si>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</si>
  <si>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</si>
  <si>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</si>
  <si>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</si>
  <si>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</si>
  <si>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</si>
  <si>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</si>
  <si>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</si>
  <si>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</si>
  <si>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</si>
  <si>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</si>
  <si>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</si>
  <si>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</si>
  <si>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</si>
  <si>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</si>
  <si>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</si>
  <si>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</si>
  <si>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</si>
  <si>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</si>
  <si>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</si>
  <si>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</si>
  <si>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</si>
  <si>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</si>
  <si>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</si>
  <si>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</si>
  <si>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</si>
  <si>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</si>
  <si>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</si>
  <si>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</si>
  <si>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</si>
  <si>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</si>
  <si>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</si>
  <si>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</si>
  <si>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</si>
  <si>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</si>
  <si>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</si>
  <si>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</si>
  <si>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</si>
  <si>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</si>
  <si>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</si>
  <si>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</si>
  <si>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</si>
  <si>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</si>
  <si>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</si>
  <si>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</si>
  <si>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</si>
  <si>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</si>
  <si>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</si>
  <si>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</si>
  <si>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</si>
  <si>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</si>
  <si>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</si>
  <si>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</si>
  <si>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</si>
  <si>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</si>
  <si>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</si>
  <si>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</si>
  <si>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</si>
  <si>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</si>
  <si>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</si>
  <si>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</si>
  <si>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</si>
  <si>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</si>
  <si>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</si>
  <si>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</si>
  <si>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</si>
  <si>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</si>
  <si>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</si>
  <si>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</si>
  <si>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</si>
  <si>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</si>
  <si>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</si>
  <si>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</si>
  <si>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</si>
  <si>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</si>
  <si>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</si>
  <si>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</si>
  <si>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</si>
  <si>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</si>
  <si>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</si>
  <si>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</si>
  <si>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</si>
  <si>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</si>
  <si>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</si>
  <si>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</si>
  <si>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</si>
  <si>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</si>
  <si>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</si>
  <si>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</si>
  <si>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</si>
  <si>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</si>
  <si>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</si>
  <si>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</si>
  <si>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</si>
  <si>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</si>
  <si>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</si>
  <si>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</si>
  <si>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</si>
  <si>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</si>
  <si>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</si>
  <si>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</si>
  <si>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</si>
  <si>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</si>
  <si>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</si>
  <si>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</si>
  <si>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</si>
  <si>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</si>
  <si>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</si>
  <si>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</si>
  <si>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</si>
  <si>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</si>
  <si>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</si>
  <si>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</si>
  <si>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</si>
  <si>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</si>
  <si>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</si>
  <si>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</si>
  <si>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</si>
  <si>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</si>
  <si>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</si>
  <si>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</si>
  <si>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</si>
  <si>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</si>
  <si>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</si>
  <si>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</si>
  <si>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</si>
  <si>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</si>
  <si>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</si>
  <si>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</si>
  <si>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</si>
  <si>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</si>
  <si>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</si>
  <si>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</si>
  <si>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</si>
  <si>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</si>
  <si>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</si>
  <si>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</si>
  <si>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</si>
  <si>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</si>
  <si>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</si>
  <si>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</si>
  <si>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</si>
  <si>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</si>
  <si>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</si>
  <si>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</si>
  <si>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</si>
  <si>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</si>
  <si>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</si>
  <si>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</si>
  <si>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</si>
  <si>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</si>
  <si>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</si>
  <si>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</si>
  <si>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</si>
  <si>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</si>
  <si>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</si>
  <si>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</si>
  <si>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</si>
  <si>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</si>
  <si>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</si>
  <si>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</si>
  <si>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</si>
  <si>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</si>
  <si>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</si>
  <si>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</si>
  <si>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</si>
  <si>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</si>
  <si>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</si>
  <si>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</si>
  <si>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</si>
  <si>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</si>
  <si>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</si>
  <si>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</si>
  <si>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</si>
  <si>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</si>
  <si>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</si>
  <si>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</si>
  <si>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</si>
  <si>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</si>
  <si>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</si>
  <si>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</si>
  <si>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</si>
  <si>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</si>
  <si>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</si>
  <si>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</si>
  <si>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</si>
  <si>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</si>
  <si>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</si>
  <si>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</si>
  <si>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</si>
  <si>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</si>
  <si>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</si>
  <si>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</si>
  <si>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</si>
  <si>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</si>
  <si>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</si>
  <si>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</si>
  <si>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</si>
  <si>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</si>
  <si>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</si>
  <si>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</si>
  <si>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</si>
  <si>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</si>
  <si>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</si>
  <si>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</si>
  <si>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</si>
  <si>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</si>
  <si>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</si>
  <si>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</si>
  <si>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</si>
  <si>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</si>
  <si>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</si>
  <si>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</si>
  <si>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</si>
  <si>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</si>
  <si>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</si>
  <si>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</si>
  <si>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</si>
  <si>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</si>
  <si>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</si>
  <si>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</si>
  <si>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</si>
  <si>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</si>
  <si>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</si>
  <si>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</si>
  <si>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</si>
  <si>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</si>
  <si>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</si>
  <si>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</si>
  <si>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</si>
  <si>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</si>
  <si>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</si>
  <si>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</si>
  <si>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</si>
  <si>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</si>
  <si>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</si>
  <si>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</si>
  <si>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</si>
  <si>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</si>
  <si>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</si>
  <si>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</si>
  <si>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</si>
  <si>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</si>
  <si>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</si>
  <si>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</si>
  <si>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</si>
  <si>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</si>
  <si>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</si>
  <si>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</si>
  <si>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</si>
  <si>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</si>
  <si>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</si>
  <si>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</si>
  <si>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</si>
  <si>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</si>
  <si>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</si>
  <si>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</si>
  <si>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</si>
  <si>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</si>
  <si>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</si>
  <si>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</si>
  <si>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</si>
  <si>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</si>
  <si>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</si>
  <si>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</si>
  <si>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</si>
  <si>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</si>
  <si>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</si>
  <si>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</si>
  <si>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</si>
  <si>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</si>
  <si>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</si>
  <si>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</si>
  <si>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</si>
  <si>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</si>
  <si>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</si>
  <si>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</si>
  <si>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</si>
  <si>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</si>
  <si>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</si>
  <si>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</si>
  <si>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</si>
  <si>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</si>
  <si>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</si>
  <si>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</si>
  <si>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</si>
  <si>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</si>
  <si>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</si>
  <si>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</si>
  <si>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</si>
  <si>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</si>
  <si>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</si>
  <si>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</si>
  <si>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</si>
  <si>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</si>
  <si>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</si>
  <si>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</si>
  <si>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</si>
  <si>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</si>
  <si>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</si>
  <si>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</si>
  <si>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</si>
  <si>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</si>
  <si>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</si>
  <si>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</si>
  <si>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</si>
  <si>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</si>
  <si>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</si>
  <si>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</si>
  <si>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</si>
  <si>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</si>
  <si>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</si>
  <si>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</si>
  <si>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</si>
  <si>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</si>
  <si>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</si>
  <si>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</si>
  <si>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</si>
  <si>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</si>
  <si>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</si>
  <si>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</si>
  <si>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</si>
  <si>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</si>
  <si>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</si>
  <si>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</si>
  <si>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</si>
  <si>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</si>
  <si>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</si>
  <si>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</si>
  <si>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</si>
  <si>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</si>
  <si>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</si>
  <si>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</si>
  <si>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</si>
  <si>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</si>
  <si>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</si>
  <si>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</si>
  <si>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</si>
  <si>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</si>
  <si>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</si>
  <si>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</si>
  <si>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</si>
  <si>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</si>
  <si>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</si>
  <si>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</si>
  <si>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</si>
  <si>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</si>
  <si>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</si>
  <si>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</si>
  <si>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</si>
  <si>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</si>
  <si>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</si>
  <si>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</si>
  <si>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</si>
  <si>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</si>
  <si>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</si>
  <si>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</si>
  <si>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</si>
  <si>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</si>
  <si>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</si>
  <si>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</si>
  <si>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</si>
  <si>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</si>
  <si>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</si>
  <si>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</si>
  <si>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</si>
  <si>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</si>
  <si>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</si>
  <si>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</si>
  <si>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</si>
  <si>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</si>
  <si>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</si>
  <si>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</si>
  <si>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</si>
  <si>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</si>
  <si>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</si>
  <si>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</si>
  <si>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</si>
  <si>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</si>
  <si>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</si>
  <si>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</si>
  <si>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</si>
  <si>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</si>
  <si>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</si>
  <si>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</si>
  <si>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</si>
  <si>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</si>
  <si>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</si>
  <si>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</si>
  <si>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</si>
  <si>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</si>
  <si>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</si>
  <si>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</si>
  <si>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</si>
  <si>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</si>
  <si>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</si>
  <si>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</si>
  <si>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</si>
  <si>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</si>
  <si>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</si>
  <si>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</si>
  <si>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</si>
  <si>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</si>
  <si>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</si>
  <si>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</si>
  <si>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</si>
  <si>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</si>
  <si>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</si>
  <si>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</si>
  <si>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</si>
  <si>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</si>
  <si>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</si>
  <si>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</si>
  <si>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</si>
  <si>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</si>
  <si>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</si>
  <si>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</si>
  <si>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</si>
  <si>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</si>
  <si>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</si>
  <si>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</si>
  <si>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</si>
  <si>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</si>
  <si>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</si>
  <si>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</si>
  <si>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</si>
  <si>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</si>
  <si>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</si>
  <si>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</si>
  <si>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</si>
  <si>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</si>
  <si>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</si>
  <si>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</si>
  <si>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</si>
  <si>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</si>
  <si>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</si>
  <si>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</si>
  <si>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</si>
  <si>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</si>
  <si>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</si>
  <si>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</si>
  <si>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</si>
  <si>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</si>
  <si>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</si>
  <si>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</si>
  <si>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</si>
  <si>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</si>
  <si>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</si>
  <si>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</si>
  <si>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</si>
  <si>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</si>
  <si>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</si>
  <si>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</si>
  <si>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</si>
  <si>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</si>
  <si>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</si>
  <si>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</si>
  <si>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</si>
  <si>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</si>
  <si>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</si>
  <si>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</si>
  <si>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</si>
  <si>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</si>
  <si>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</si>
  <si>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</si>
  <si>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</si>
  <si>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</si>
  <si>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</si>
  <si>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</si>
  <si>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</si>
  <si>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</si>
  <si>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</si>
  <si>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</si>
  <si>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</si>
  <si>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</si>
  <si>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</si>
  <si>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</si>
  <si>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</si>
  <si>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</si>
  <si>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</si>
  <si>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</si>
  <si>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</si>
  <si>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</si>
  <si>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</si>
  <si>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</si>
  <si>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</si>
  <si>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</si>
  <si>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</si>
  <si>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</si>
  <si>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</si>
  <si>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</si>
  <si>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</si>
  <si>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</si>
  <si>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</si>
  <si>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</si>
  <si>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</si>
  <si>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</si>
  <si>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</si>
  <si>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</si>
  <si>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</si>
  <si>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</si>
  <si>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</si>
  <si>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</si>
  <si>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</si>
  <si>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</si>
  <si>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</si>
  <si>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</si>
  <si>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</si>
  <si>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</si>
  <si>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</si>
  <si>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</si>
  <si>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</si>
  <si>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</si>
  <si>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</si>
  <si>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</si>
  <si>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</si>
  <si>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</si>
  <si>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</si>
  <si>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</si>
  <si>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</si>
  <si>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</si>
  <si>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</si>
  <si>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</si>
  <si>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</si>
  <si>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</si>
  <si>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</si>
  <si>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</si>
  <si>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</si>
  <si>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</si>
  <si>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</si>
  <si>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</si>
  <si>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</si>
  <si>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</si>
  <si>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</si>
  <si>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</si>
  <si>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</si>
  <si>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</si>
  <si>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</si>
  <si>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</si>
  <si>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</si>
  <si>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</si>
  <si>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</si>
  <si>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</si>
  <si>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</si>
  <si>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</si>
  <si>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</si>
  <si>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</si>
  <si>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</si>
  <si>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</si>
  <si>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</si>
  <si>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</si>
  <si>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</si>
  <si>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</si>
  <si>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</si>
  <si>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</si>
  <si>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</si>
  <si>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</si>
  <si>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</si>
  <si>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</si>
  <si>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</si>
  <si>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</si>
  <si>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</si>
  <si>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</si>
  <si>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</si>
  <si>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</si>
  <si>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</si>
  <si>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</si>
  <si>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</si>
  <si>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</si>
  <si>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</si>
  <si>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</si>
  <si>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</si>
  <si>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</si>
  <si>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</si>
  <si>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</si>
  <si>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</si>
  <si>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</si>
  <si>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</si>
  <si>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</si>
  <si>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</si>
  <si>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</si>
  <si>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</si>
  <si>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</si>
  <si>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</si>
  <si>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</si>
  <si>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</si>
  <si>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</si>
  <si>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</si>
  <si>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</si>
  <si>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</si>
  <si>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</si>
  <si>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</si>
  <si>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</si>
  <si>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</si>
  <si>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</si>
  <si>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</si>
  <si>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</si>
  <si>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</si>
  <si>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</si>
  <si>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</si>
  <si>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</si>
  <si>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</si>
  <si>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</si>
  <si>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</si>
  <si>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</si>
  <si>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</si>
  <si>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</si>
  <si>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</si>
  <si>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</si>
  <si>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</si>
  <si>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</si>
  <si>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</si>
  <si>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</si>
  <si>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</si>
  <si>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</si>
  <si>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</si>
  <si>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</si>
  <si>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</si>
  <si>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</si>
  <si>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</si>
  <si>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</si>
  <si>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</si>
  <si>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</si>
  <si>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</si>
  <si>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</si>
  <si>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</si>
  <si>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</si>
  <si>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</si>
  <si>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</si>
  <si>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</si>
  <si>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</si>
  <si>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</si>
  <si>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</si>
  <si>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</si>
  <si>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</si>
  <si>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</si>
  <si>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</si>
  <si>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</si>
  <si>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</si>
  <si>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</si>
  <si>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</si>
  <si>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</si>
  <si>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</si>
  <si>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</si>
  <si>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</si>
  <si>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</si>
  <si>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</si>
  <si>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</si>
  <si>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</si>
  <si>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</si>
  <si>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</si>
  <si>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</si>
  <si>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</si>
  <si>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</si>
  <si>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</si>
  <si>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</si>
  <si>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</si>
  <si>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</si>
  <si>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</si>
  <si>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</si>
  <si>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</si>
  <si>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</si>
  <si>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</si>
  <si>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</si>
  <si>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</si>
  <si>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</si>
  <si>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</si>
  <si>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</si>
  <si>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</si>
  <si>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</si>
  <si>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</si>
  <si>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</si>
  <si>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</si>
  <si>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</si>
  <si>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</si>
  <si>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</si>
  <si>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</si>
  <si>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</si>
  <si>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</si>
  <si>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</si>
  <si>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</si>
  <si>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</si>
  <si>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</si>
  <si>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</si>
  <si>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</si>
  <si>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</si>
  <si>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</si>
  <si>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</si>
  <si>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</si>
  <si>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</si>
  <si>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</si>
  <si>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</si>
  <si>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</si>
  <si>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</si>
  <si>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</si>
  <si>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</si>
  <si>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</si>
  <si>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</si>
  <si>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</si>
  <si>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</si>
  <si>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</si>
  <si>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</si>
  <si>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</si>
  <si>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</si>
  <si>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</si>
  <si>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</si>
  <si>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</si>
  <si>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</si>
  <si>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</si>
  <si>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</si>
  <si>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</si>
  <si>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</si>
  <si>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</si>
  <si>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</si>
  <si>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</si>
  <si>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</si>
  <si>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</si>
  <si>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</si>
  <si>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</si>
  <si>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</si>
  <si>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</si>
  <si>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</si>
  <si>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</si>
  <si>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</si>
  <si>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</si>
  <si>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</si>
  <si>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</si>
  <si>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</si>
  <si>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</si>
  <si>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</si>
  <si>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</si>
  <si>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</si>
  <si>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</si>
  <si>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</si>
  <si>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</si>
  <si>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</si>
  <si>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</si>
  <si>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</si>
  <si>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</si>
  <si>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</si>
  <si>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</si>
  <si>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</si>
  <si>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</si>
  <si>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</si>
  <si>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</si>
  <si>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</si>
  <si>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</si>
  <si>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</si>
  <si>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</si>
  <si>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</si>
  <si>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</si>
  <si>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</si>
  <si>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</si>
  <si>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</si>
  <si>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</si>
  <si>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</si>
  <si>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</si>
  <si>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</si>
  <si>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</si>
  <si>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</si>
  <si>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</si>
  <si>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</si>
  <si>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</si>
  <si>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</si>
  <si>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</si>
  <si>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</si>
  <si>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</si>
  <si>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</si>
  <si>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</si>
  <si>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</si>
  <si>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</si>
  <si>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</si>
  <si>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</si>
  <si>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</si>
  <si>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</si>
  <si>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</si>
  <si>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</si>
  <si>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</si>
  <si>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</si>
  <si>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</si>
  <si>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</si>
  <si>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</si>
  <si>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</si>
  <si>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</si>
  <si>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</si>
  <si>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</si>
  <si>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</si>
  <si>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</si>
  <si>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</si>
  <si>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</si>
  <si>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</si>
  <si>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</si>
  <si>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</si>
  <si>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</si>
  <si>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</si>
  <si>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</si>
  <si>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</si>
  <si>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</si>
  <si>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</si>
  <si>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</si>
  <si>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</si>
  <si>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</si>
  <si>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</si>
  <si>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</si>
  <si>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</si>
  <si>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</si>
  <si>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</si>
  <si>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</si>
  <si>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</si>
  <si>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</si>
  <si>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</si>
  <si>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</si>
  <si>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</si>
  <si>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</si>
  <si>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</si>
  <si>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</si>
  <si>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</si>
  <si>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</si>
  <si>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</si>
  <si>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</si>
  <si>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</si>
  <si>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</si>
  <si>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</si>
  <si>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</si>
  <si>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</si>
  <si>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</si>
  <si>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</si>
  <si>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</si>
  <si>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</si>
  <si>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</si>
  <si>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</si>
  <si>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</si>
  <si>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</si>
  <si>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</si>
  <si>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</si>
  <si>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</si>
  <si>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</si>
  <si>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</si>
  <si>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</si>
  <si>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</si>
  <si>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</si>
  <si>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</si>
  <si>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</si>
  <si>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</si>
  <si>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</si>
  <si>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</si>
  <si>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</si>
  <si>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</si>
  <si>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</si>
  <si>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</si>
  <si>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</si>
  <si>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</si>
  <si>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</si>
  <si>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</si>
  <si>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</si>
  <si>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</si>
  <si>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</si>
  <si>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</si>
  <si>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</si>
  <si>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</si>
  <si>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</si>
  <si>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</si>
  <si>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</si>
  <si>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</si>
  <si>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</si>
  <si>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</si>
  <si>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</si>
  <si>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</si>
  <si>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</si>
  <si>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</si>
  <si>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</si>
  <si>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</si>
  <si>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</si>
  <si>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</si>
  <si>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</si>
  <si>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</si>
  <si>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</si>
  <si>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</si>
  <si>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</si>
  <si>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</si>
  <si>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</si>
  <si>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</si>
  <si>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</si>
  <si>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</si>
  <si>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</si>
  <si>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</si>
  <si>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</si>
  <si>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</si>
  <si>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</si>
  <si>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</si>
  <si>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</si>
  <si>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</si>
  <si>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</si>
  <si>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</si>
  <si>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</si>
  <si>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</si>
  <si>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</si>
  <si>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</si>
  <si>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</si>
  <si>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</si>
  <si>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</si>
  <si>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</si>
  <si>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</si>
  <si>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</si>
  <si>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</si>
  <si>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</si>
  <si>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</si>
  <si>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</si>
  <si>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</si>
  <si>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</si>
  <si>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</si>
  <si>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</si>
  <si>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</si>
  <si>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</si>
  <si>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</si>
  <si>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</si>
  <si>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</si>
  <si>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</si>
  <si>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</si>
  <si>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</si>
  <si>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</si>
  <si>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</si>
  <si>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</si>
  <si>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</si>
  <si>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</si>
  <si>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</si>
  <si>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</si>
  <si>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</si>
  <si>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</si>
  <si>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</si>
  <si>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</si>
  <si>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</si>
  <si>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</si>
  <si>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</si>
  <si>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</si>
  <si>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</si>
  <si>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</si>
  <si>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</si>
  <si>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</si>
  <si>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</si>
  <si>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</si>
  <si>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</si>
  <si>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</si>
  <si>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</si>
  <si>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</si>
  <si>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</si>
  <si>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</si>
  <si>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</si>
  <si>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</si>
  <si>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</si>
  <si>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</si>
  <si>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</si>
  <si>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</si>
  <si>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</si>
  <si>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</si>
  <si>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</si>
  <si>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</si>
  <si>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</si>
  <si>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</si>
  <si>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</si>
  <si>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</si>
  <si>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</si>
  <si>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</si>
  <si>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</si>
  <si>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</si>
  <si>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</si>
  <si>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</si>
  <si>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</si>
  <si>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</si>
  <si>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</si>
  <si>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</si>
  <si>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</si>
  <si>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</si>
  <si>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</si>
  <si>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</si>
  <si>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</si>
  <si>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</si>
  <si>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</si>
  <si>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</si>
  <si>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</si>
  <si>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</si>
  <si>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</si>
  <si>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</si>
  <si>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</si>
  <si>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</si>
  <si>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</si>
  <si>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</si>
  <si>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</si>
  <si>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</si>
  <si>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</si>
  <si>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</si>
  <si>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</si>
  <si>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</si>
  <si>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</si>
  <si>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</si>
  <si>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</si>
  <si>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</si>
  <si>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</si>
  <si>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</si>
  <si>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</si>
  <si>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</si>
  <si>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</si>
  <si>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</si>
  <si>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</si>
  <si>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</si>
  <si>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</si>
  <si>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</si>
  <si>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</si>
  <si>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</si>
  <si>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</si>
  <si>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</si>
  <si>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</si>
  <si>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</si>
  <si>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</si>
  <si>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</si>
  <si>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</si>
  <si>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</si>
  <si>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</si>
  <si>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</si>
  <si>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</si>
  <si>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</si>
  <si>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</si>
  <si>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</si>
  <si>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</si>
  <si>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</si>
  <si>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</si>
  <si>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</si>
  <si>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</si>
  <si>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</si>
  <si>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</si>
  <si>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</si>
  <si>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</si>
  <si>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</si>
  <si>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</si>
  <si>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</si>
  <si>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</si>
  <si>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</si>
  <si>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</si>
  <si>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</si>
  <si>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</si>
  <si>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</si>
  <si>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</si>
  <si>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</si>
  <si>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</si>
  <si>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</si>
  <si>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</si>
  <si>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</si>
  <si>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</si>
  <si>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</si>
  <si>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</si>
  <si>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</si>
  <si>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</si>
  <si>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</si>
  <si>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</si>
  <si>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</si>
  <si>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</si>
  <si>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</si>
  <si>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</si>
  <si>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</si>
  <si>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</si>
  <si>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</si>
  <si>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</si>
  <si>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</si>
  <si>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</si>
  <si>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</si>
  <si>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</si>
  <si>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</si>
  <si>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</si>
  <si>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</si>
  <si>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</si>
  <si>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</si>
  <si>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</si>
  <si>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</si>
  <si>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</si>
  <si>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</si>
  <si>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</si>
  <si>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</si>
  <si>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</si>
  <si>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</si>
  <si>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</si>
  <si>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</si>
  <si>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</si>
  <si>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</si>
  <si>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</si>
  <si>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</si>
  <si>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</si>
  <si>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</si>
  <si>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</si>
  <si>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</si>
  <si>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</si>
  <si>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</si>
  <si>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</si>
  <si>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</si>
  <si>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</si>
  <si>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</si>
  <si>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</si>
  <si>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</si>
  <si>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</si>
  <si>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</si>
  <si>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</si>
  <si>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</si>
  <si>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</si>
  <si>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</si>
  <si>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</si>
  <si>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</si>
  <si>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</si>
  <si>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</si>
  <si>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</si>
  <si>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</si>
  <si>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</si>
  <si>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</si>
  <si>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</si>
  <si>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</si>
  <si>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</si>
  <si>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</si>
  <si>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</si>
  <si>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</si>
  <si>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</si>
  <si>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</si>
  <si>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</si>
  <si>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</si>
  <si>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</si>
  <si>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</si>
  <si>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</si>
  <si>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</si>
  <si>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</si>
  <si>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</si>
  <si>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</si>
  <si>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</si>
  <si>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</si>
  <si>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</si>
  <si>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</si>
  <si>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</si>
  <si>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</si>
  <si>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</si>
  <si>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</si>
  <si>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</si>
  <si>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</si>
  <si>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</si>
  <si>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</si>
  <si>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</si>
  <si>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</si>
  <si>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</si>
  <si>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</si>
  <si>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</si>
  <si>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</si>
  <si>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</si>
  <si>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</si>
  <si>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</si>
  <si>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</si>
  <si>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</si>
  <si>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</si>
  <si>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</si>
  <si>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</si>
  <si>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</si>
  <si>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</si>
  <si>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</si>
  <si>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</si>
  <si>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</si>
  <si>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</si>
  <si>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</si>
  <si>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</si>
  <si>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</si>
  <si>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</si>
  <si>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</si>
  <si>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</si>
  <si>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</si>
  <si>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</si>
  <si>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</si>
  <si>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</si>
  <si>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</si>
  <si>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</si>
  <si>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</si>
  <si>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</si>
  <si>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</si>
  <si>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</si>
  <si>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</si>
  <si>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</si>
  <si>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</si>
  <si>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</si>
  <si>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</si>
  <si>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</si>
  <si>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</si>
  <si>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</si>
  <si>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</si>
  <si>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</si>
  <si>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</si>
  <si>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</si>
  <si>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</si>
  <si>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</si>
  <si>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</si>
  <si>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</si>
  <si>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</si>
  <si>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</si>
  <si>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</si>
  <si>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</si>
  <si>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</si>
  <si>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</si>
  <si>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</si>
  <si>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</si>
  <si>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</si>
  <si>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</si>
  <si>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</si>
  <si>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</si>
  <si>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</si>
  <si>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</si>
  <si>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</si>
  <si>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</si>
  <si>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</si>
  <si>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</si>
  <si>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</si>
  <si>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</si>
  <si>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</si>
  <si>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</si>
  <si>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</si>
  <si>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</si>
  <si>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</si>
  <si>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</si>
  <si>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</si>
  <si>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</si>
  <si>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</si>
  <si>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</si>
  <si>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</si>
  <si>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</si>
  <si>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</si>
  <si>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</si>
  <si>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</si>
  <si>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</si>
  <si>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</si>
  <si>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</si>
  <si>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</si>
  <si>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</si>
  <si>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</si>
  <si>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</si>
  <si>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</si>
  <si>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</si>
  <si>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</si>
  <si>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</si>
  <si>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</si>
  <si>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</si>
  <si>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</si>
  <si>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</si>
  <si>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</si>
  <si>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</si>
  <si>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</si>
  <si>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</si>
  <si>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</si>
  <si>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</si>
  <si>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</si>
  <si>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</si>
  <si>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</si>
  <si>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</si>
  <si>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</si>
  <si>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</si>
  <si>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</si>
  <si>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</si>
  <si>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</si>
  <si>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</si>
  <si>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</si>
  <si>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</si>
  <si>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</si>
  <si>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</si>
  <si>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</si>
  <si>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</si>
  <si>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</si>
  <si>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</si>
  <si>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</si>
  <si>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</si>
  <si>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</si>
  <si>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</si>
  <si>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</si>
  <si>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</si>
  <si>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</si>
  <si>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</si>
  <si>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</si>
  <si>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</si>
  <si>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</si>
  <si>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</si>
  <si>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</si>
  <si>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</si>
  <si>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</si>
  <si>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</si>
  <si>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</si>
  <si>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</si>
  <si>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</si>
  <si>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</si>
  <si>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</si>
  <si>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</si>
  <si>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</si>
  <si>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</si>
  <si>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</si>
  <si>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</si>
  <si>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</si>
  <si>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</si>
  <si>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</si>
  <si>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</si>
  <si>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</si>
  <si>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</si>
  <si>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</si>
  <si>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</si>
  <si>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</si>
  <si>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</si>
  <si>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</si>
  <si>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</si>
  <si>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</si>
  <si>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</si>
  <si>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</si>
  <si>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</si>
  <si>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</si>
  <si>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</si>
  <si>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</si>
  <si>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</si>
  <si>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</si>
  <si>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</si>
  <si>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</si>
  <si>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</si>
  <si>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</si>
  <si>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</si>
  <si>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</si>
  <si>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</si>
  <si>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</si>
  <si>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</si>
  <si>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</si>
  <si>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</si>
  <si>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</si>
  <si>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</si>
  <si>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</si>
  <si>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</si>
  <si>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</si>
  <si>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</si>
  <si>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</si>
  <si>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</si>
  <si>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</si>
  <si>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</si>
  <si>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</si>
  <si>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</si>
  <si>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</si>
  <si>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</si>
  <si>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</si>
  <si>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</si>
  <si>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</si>
  <si>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</si>
  <si>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</si>
  <si>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</si>
  <si>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</si>
  <si>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</si>
  <si>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</si>
  <si>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</si>
  <si>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</si>
  <si>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</si>
  <si>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</si>
  <si>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</si>
  <si>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</si>
  <si>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</si>
  <si>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</si>
  <si>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</si>
  <si>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</si>
  <si>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</si>
  <si>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</si>
  <si>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</si>
  <si>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</si>
  <si>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</si>
  <si>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</si>
  <si>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</si>
  <si>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</si>
  <si>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</si>
  <si>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</si>
  <si>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</si>
  <si>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</si>
  <si>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</si>
  <si>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</si>
  <si>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</si>
  <si>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</si>
  <si>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</si>
  <si>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</si>
  <si>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</si>
  <si>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</si>
  <si>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</si>
  <si>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</si>
  <si>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</si>
  <si>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</si>
  <si>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</si>
  <si>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</si>
  <si>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</si>
  <si>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</si>
  <si>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</si>
  <si>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</si>
  <si>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</si>
  <si>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</si>
  <si>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</si>
  <si>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</si>
  <si>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</si>
  <si>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</si>
  <si>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</si>
  <si>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</si>
  <si>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</si>
  <si>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</si>
  <si>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</si>
  <si>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</si>
  <si>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</si>
  <si>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</si>
  <si>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</si>
  <si>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</si>
  <si>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</si>
  <si>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</si>
  <si>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</si>
  <si>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</si>
  <si>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</si>
  <si>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</si>
  <si>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</si>
  <si>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</si>
  <si>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</si>
  <si>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</si>
  <si>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</si>
  <si>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</si>
  <si>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</si>
  <si>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</si>
  <si>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</si>
  <si>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</si>
  <si>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</si>
  <si>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</si>
  <si>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</si>
  <si>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</si>
  <si>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</si>
  <si>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</si>
  <si>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</si>
  <si>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</si>
  <si>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</si>
  <si>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</si>
  <si>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</si>
  <si>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</si>
  <si>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</si>
  <si>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</si>
  <si>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</si>
  <si>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</si>
  <si>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</si>
  <si>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</si>
  <si>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</si>
  <si>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</si>
  <si>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</si>
  <si>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</si>
  <si>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</si>
  <si>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</si>
  <si>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</si>
  <si>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</si>
  <si>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</si>
  <si>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</si>
  <si>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</si>
  <si>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</si>
  <si>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</si>
  <si>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</si>
  <si>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</si>
  <si>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</si>
  <si>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</si>
  <si>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</si>
  <si>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</si>
  <si>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</si>
  <si>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</si>
  <si>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</si>
  <si>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</si>
  <si>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</si>
  <si>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</si>
  <si>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</si>
  <si>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</si>
  <si>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</si>
  <si>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</si>
  <si>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</si>
  <si>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</si>
  <si>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</si>
  <si>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</si>
  <si>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</si>
  <si>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</si>
  <si>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</si>
  <si>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</si>
  <si>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</si>
  <si>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</si>
  <si>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</si>
  <si>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</si>
  <si>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</si>
  <si>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</si>
  <si>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</si>
  <si>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</si>
  <si>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</si>
  <si>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</si>
  <si>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</si>
  <si>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</si>
  <si>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</si>
  <si>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</si>
  <si>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</si>
  <si>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</si>
  <si>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</si>
  <si>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</si>
  <si>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</si>
  <si>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</si>
  <si>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</si>
  <si>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</si>
  <si>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</si>
  <si>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</si>
  <si>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</si>
  <si>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</si>
  <si>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</si>
  <si>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</si>
  <si>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</si>
  <si>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</si>
  <si>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</si>
  <si>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</si>
  <si>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</si>
  <si>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</si>
  <si>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</si>
  <si>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</si>
  <si>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</si>
  <si>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</si>
  <si>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</si>
  <si>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</si>
  <si>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</si>
  <si>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</si>
  <si>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</si>
  <si>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</si>
  <si>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</si>
  <si>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</si>
  <si>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</si>
  <si>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</si>
  <si>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</si>
  <si>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</si>
  <si>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</si>
  <si>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</si>
  <si>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</si>
  <si>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</si>
  <si>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</si>
  <si>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</si>
  <si>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</si>
  <si>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</si>
  <si>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</si>
  <si>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</si>
  <si>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</si>
  <si>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</si>
  <si>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</si>
  <si>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</si>
  <si>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</si>
  <si>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</si>
  <si>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</si>
  <si>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</si>
  <si>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</si>
  <si>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</si>
  <si>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</si>
  <si>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</si>
  <si>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</si>
  <si>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</si>
  <si>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</si>
  <si>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</si>
  <si>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</si>
  <si>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</si>
  <si>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</si>
  <si>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</si>
  <si>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</si>
  <si>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</si>
  <si>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</si>
  <si>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</si>
  <si>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</si>
  <si>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</si>
  <si>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</si>
  <si>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</si>
  <si>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</si>
  <si>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</si>
  <si>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</si>
  <si>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</si>
  <si>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</si>
  <si>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</si>
  <si>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</si>
  <si>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</si>
  <si>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</si>
  <si>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</si>
  <si>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</si>
  <si>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</si>
  <si>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</si>
  <si>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</si>
  <si>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</si>
  <si>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</si>
  <si>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</si>
  <si>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</si>
  <si>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</si>
  <si>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</si>
  <si>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</si>
  <si>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</si>
  <si>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</si>
  <si>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</si>
  <si>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</si>
  <si>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</si>
  <si>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</si>
  <si>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</si>
  <si>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</si>
  <si>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</si>
  <si>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</si>
  <si>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</si>
  <si>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</si>
  <si>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</si>
  <si>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</si>
  <si>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</si>
  <si>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</si>
  <si>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</si>
  <si>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</si>
  <si>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</si>
  <si>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</si>
  <si>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</si>
  <si>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</si>
  <si>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</si>
  <si>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</si>
  <si>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</si>
  <si>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</si>
  <si>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</si>
  <si>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</si>
  <si>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</si>
  <si>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</si>
  <si>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</si>
  <si>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</si>
  <si>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</si>
  <si>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</si>
  <si>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</si>
  <si>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</si>
  <si>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</si>
  <si>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</si>
  <si>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</si>
  <si>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</si>
  <si>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</si>
  <si>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</si>
  <si>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</si>
  <si>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</si>
  <si>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</si>
  <si>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</si>
  <si>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</si>
  <si>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</si>
  <si>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</si>
  <si>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</si>
  <si>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</si>
  <si>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</si>
  <si>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</si>
  <si>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</si>
  <si>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</si>
  <si>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</si>
  <si>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</si>
  <si>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</si>
  <si>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</si>
  <si>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</si>
  <si>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</si>
  <si>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</si>
  <si>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</si>
  <si>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</si>
  <si>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</si>
  <si>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</si>
  <si>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</si>
  <si>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</si>
  <si>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</si>
  <si>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</si>
  <si>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</si>
  <si>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</si>
  <si>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</si>
  <si>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</si>
  <si>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</si>
  <si>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</si>
  <si>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</si>
  <si>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</si>
  <si>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</si>
  <si>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</si>
  <si>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</si>
  <si>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</si>
  <si>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</si>
  <si>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</si>
  <si>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</si>
  <si>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</si>
  <si>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</si>
  <si>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</si>
  <si>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</si>
  <si>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</si>
  <si>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</si>
  <si>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</si>
  <si>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</si>
  <si>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</si>
  <si>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</si>
  <si>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</si>
  <si>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</si>
  <si>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</si>
  <si>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</si>
  <si>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</si>
  <si>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</si>
  <si>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</si>
  <si>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</si>
  <si>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</si>
  <si>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</si>
  <si>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</si>
  <si>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</si>
  <si>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</si>
  <si>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</si>
  <si>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</si>
  <si>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</si>
  <si>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</si>
  <si>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</si>
  <si>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</si>
  <si>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</si>
  <si>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</si>
  <si>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</si>
  <si>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</si>
  <si>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</si>
  <si>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</si>
  <si>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</si>
  <si>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</si>
  <si>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</si>
  <si>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</si>
  <si>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</si>
  <si>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</si>
  <si>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</si>
  <si>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</si>
  <si>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</si>
  <si>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</si>
  <si>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</si>
  <si>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</si>
  <si>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</si>
  <si>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</si>
  <si>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</si>
  <si>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</si>
  <si>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</si>
  <si>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</si>
  <si>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</si>
  <si>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</si>
  <si>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</si>
  <si>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</si>
  <si>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</si>
  <si>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</si>
  <si>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</si>
  <si>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</si>
  <si>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</si>
  <si>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</si>
  <si>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</si>
  <si>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</si>
  <si>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</si>
  <si>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</si>
  <si>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</si>
  <si>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</si>
  <si>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</si>
  <si>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</si>
  <si>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</si>
  <si>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</si>
  <si>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</si>
  <si>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</si>
  <si>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</si>
  <si>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</si>
  <si>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</si>
  <si>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</si>
  <si>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</si>
  <si>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</si>
  <si>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</si>
  <si>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</si>
  <si>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</si>
  <si>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</si>
  <si>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</si>
  <si>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</si>
  <si>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</si>
  <si>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</si>
  <si>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</si>
  <si>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</si>
  <si>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</si>
  <si>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</si>
  <si>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</si>
  <si>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</si>
  <si>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</si>
  <si>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</si>
  <si>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</si>
  <si>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</si>
  <si>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</si>
  <si>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</si>
  <si>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</si>
  <si>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</si>
  <si>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</si>
  <si>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</si>
  <si>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</si>
  <si>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</si>
  <si>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</si>
  <si>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</si>
  <si>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</si>
  <si>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</si>
  <si>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</si>
  <si>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</si>
  <si>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</si>
  <si>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</si>
  <si>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</si>
  <si>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</si>
  <si>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</si>
  <si>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</si>
  <si>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</si>
  <si>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</si>
  <si>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</si>
  <si>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</si>
  <si>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</si>
  <si>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</si>
  <si>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</si>
  <si>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</si>
  <si>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</si>
  <si>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</si>
  <si>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</si>
  <si>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</si>
  <si>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</si>
  <si>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</si>
  <si>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</si>
  <si>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</si>
  <si>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</si>
  <si>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</si>
  <si>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</si>
  <si>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</si>
  <si>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</si>
  <si>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</si>
  <si>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</si>
  <si>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</si>
  <si>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</si>
  <si>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</si>
  <si>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</si>
  <si>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</si>
  <si>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</si>
  <si>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</si>
  <si>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</si>
  <si>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</si>
  <si>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</si>
  <si>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</si>
  <si>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</si>
  <si>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</si>
  <si>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</si>
  <si>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</si>
  <si>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</si>
  <si>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</si>
  <si>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</si>
  <si>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</si>
  <si>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</si>
  <si>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</si>
  <si>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</si>
  <si>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</si>
  <si>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</si>
  <si>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</si>
  <si>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</si>
  <si>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</si>
  <si>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</si>
  <si>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</si>
  <si>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</si>
  <si>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</si>
  <si>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</si>
  <si>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</si>
  <si>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</si>
  <si>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</si>
  <si>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</si>
  <si>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</si>
  <si>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</si>
  <si>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</si>
  <si>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</si>
  <si>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</si>
  <si>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</si>
  <si>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</si>
  <si>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</si>
  <si>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</si>
  <si>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</si>
  <si>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</si>
  <si>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</si>
  <si>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</si>
  <si>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</si>
  <si>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</si>
  <si>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</si>
  <si>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</si>
  <si>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</si>
  <si>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</si>
  <si>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</si>
  <si>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</si>
  <si>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</si>
  <si>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</si>
  <si>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</si>
  <si>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</si>
  <si>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</si>
  <si>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</si>
  <si>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</si>
  <si>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</si>
  <si>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</si>
  <si>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</si>
  <si>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</si>
  <si>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</si>
  <si>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</si>
  <si>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</si>
  <si>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</si>
  <si>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</si>
  <si>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</si>
  <si>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</si>
  <si>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</si>
  <si>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</si>
  <si>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</si>
  <si>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</si>
  <si>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</si>
  <si>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</si>
  <si>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</si>
  <si>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</si>
  <si>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</si>
  <si>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</si>
  <si>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</si>
  <si>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</si>
  <si>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</si>
  <si>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</si>
  <si>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</si>
  <si>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</si>
  <si>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</si>
  <si>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</si>
  <si>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</si>
  <si>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</si>
  <si>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</si>
  <si>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</si>
  <si>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</si>
  <si>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</si>
  <si>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</si>
  <si>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</si>
  <si>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</si>
  <si>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</si>
  <si>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</si>
  <si>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</si>
  <si>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</si>
  <si>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</si>
  <si>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</si>
  <si>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</si>
  <si>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</si>
  <si>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</si>
  <si>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</si>
  <si>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</si>
  <si>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</si>
  <si>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</si>
  <si>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</si>
  <si>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</si>
  <si>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</si>
  <si>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</si>
  <si>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</si>
  <si>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</si>
  <si>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</si>
  <si>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</si>
  <si>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</si>
  <si>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</si>
  <si>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</si>
  <si>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</si>
  <si>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</si>
  <si>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</si>
  <si>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</si>
  <si>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</si>
  <si>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</si>
  <si>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</si>
  <si>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</si>
  <si>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</si>
  <si>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</si>
  <si>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</si>
  <si>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</si>
  <si>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</si>
  <si>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</si>
  <si>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</si>
  <si>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</si>
  <si>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</si>
  <si>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</si>
  <si>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</si>
  <si>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</si>
  <si>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</si>
  <si>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</si>
  <si>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</si>
  <si>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</si>
  <si>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</si>
  <si>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</si>
  <si>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</si>
  <si>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</si>
  <si>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</si>
  <si>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</si>
  <si>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</si>
  <si>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</si>
  <si>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</si>
  <si>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</si>
  <si>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</si>
  <si>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</si>
  <si>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</si>
  <si>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</si>
  <si>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</si>
  <si>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</si>
  <si>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</si>
  <si>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</si>
  <si>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</si>
  <si>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</si>
  <si>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</si>
  <si>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</si>
  <si>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</si>
  <si>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</si>
  <si>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</si>
  <si>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</si>
  <si>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</si>
  <si>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</si>
  <si>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</si>
  <si>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</si>
  <si>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</si>
  <si>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</si>
  <si>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</si>
  <si>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</si>
  <si>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</si>
  <si>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</si>
  <si>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</si>
  <si>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</si>
  <si>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</si>
  <si>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</si>
  <si>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</si>
  <si>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</si>
  <si>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</si>
  <si>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</si>
  <si>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</si>
  <si>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</si>
  <si>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</si>
  <si>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</si>
  <si>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</si>
  <si>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</si>
  <si>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</si>
  <si>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</si>
  <si>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</si>
  <si>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</si>
  <si>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</si>
  <si>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</si>
  <si>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</si>
  <si>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</si>
  <si>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</si>
  <si>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</si>
  <si>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</si>
  <si>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</si>
  <si>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</si>
  <si>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</si>
  <si>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</si>
  <si>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</si>
  <si>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</si>
  <si>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</si>
  <si>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</si>
  <si>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</si>
  <si>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</si>
  <si>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</si>
  <si>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</si>
  <si>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</si>
  <si>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</si>
  <si>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</si>
  <si>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</si>
  <si>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</si>
  <si>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</si>
  <si>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</si>
  <si>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</si>
  <si>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</si>
  <si>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</si>
  <si>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</si>
  <si>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</si>
  <si>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</si>
  <si>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</si>
  <si>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</si>
  <si>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</si>
  <si>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</si>
  <si>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</si>
  <si>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</si>
  <si>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</si>
  <si>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</si>
  <si>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</si>
  <si>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</si>
  <si>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</si>
  <si>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</si>
  <si>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</si>
  <si>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</si>
  <si>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</si>
  <si>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</si>
  <si>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</si>
  <si>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</si>
  <si>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</si>
  <si>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</si>
  <si>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</si>
  <si>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</si>
  <si>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</si>
  <si>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</si>
  <si>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</si>
  <si>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</si>
  <si>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</si>
  <si>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</si>
  <si>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</si>
  <si>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</si>
  <si>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</si>
  <si>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</si>
  <si>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</si>
  <si>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</si>
  <si>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</si>
  <si>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</si>
  <si>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</si>
  <si>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</si>
  <si>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</si>
  <si>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</si>
  <si>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</si>
  <si>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</si>
  <si>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</si>
  <si>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</si>
  <si>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</si>
  <si>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</si>
  <si>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</si>
  <si>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</si>
  <si>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</si>
  <si>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</si>
  <si>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</si>
  <si>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</si>
  <si>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</si>
  <si>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</si>
  <si>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</si>
  <si>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</si>
  <si>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</si>
  <si>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</si>
  <si>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</si>
  <si>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</si>
  <si>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</si>
  <si>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</si>
  <si>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</si>
  <si>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</si>
  <si>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</si>
  <si>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</si>
  <si>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</si>
  <si>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</si>
  <si>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</si>
  <si>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</si>
  <si>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</si>
  <si>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</si>
  <si>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</si>
  <si>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</si>
  <si>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</si>
  <si>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</si>
  <si>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</si>
  <si>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</si>
  <si>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</si>
  <si>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</si>
  <si>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</si>
  <si>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</si>
  <si>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</si>
  <si>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</si>
  <si>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</si>
  <si>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</si>
  <si>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</si>
  <si>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</si>
  <si>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</si>
  <si>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</si>
  <si>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</si>
  <si>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</si>
  <si>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</si>
  <si>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</si>
  <si>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</si>
  <si>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</si>
  <si>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</si>
  <si>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</si>
  <si>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</si>
  <si>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</si>
  <si>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</si>
  <si>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</si>
  <si>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</si>
  <si>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</si>
  <si>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</si>
  <si>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</si>
  <si>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</si>
  <si>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</si>
  <si>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</si>
  <si>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</si>
  <si>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</si>
  <si>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</si>
  <si>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</si>
  <si>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</si>
  <si>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</si>
  <si>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</si>
  <si>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</si>
  <si>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</si>
  <si>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</si>
  <si>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</si>
  <si>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</si>
  <si>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</si>
  <si>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</si>
  <si>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</si>
  <si>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</si>
  <si>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</si>
  <si>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</si>
  <si>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</si>
  <si>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</si>
  <si>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</si>
  <si>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</si>
  <si>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</si>
  <si>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</si>
  <si>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</si>
  <si>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</si>
  <si>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</si>
  <si>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</si>
  <si>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</si>
  <si>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</si>
  <si>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</si>
  <si>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</si>
  <si>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</si>
  <si>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</si>
  <si>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</si>
  <si>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</si>
  <si>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</si>
  <si>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</si>
  <si>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</si>
  <si>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</si>
  <si>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</si>
  <si>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</si>
  <si>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</si>
  <si>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</si>
  <si>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</si>
  <si>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</si>
  <si>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</si>
  <si>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</si>
  <si>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</si>
  <si>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</si>
  <si>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</si>
  <si>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</si>
  <si>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</si>
  <si>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</si>
  <si>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</si>
  <si>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</si>
  <si>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</si>
  <si>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</si>
  <si>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</si>
  <si>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</si>
  <si>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</si>
  <si>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</si>
  <si>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</si>
  <si>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</si>
  <si>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</si>
  <si>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</si>
  <si>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</si>
  <si>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</si>
  <si>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</si>
  <si>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</si>
  <si>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</si>
  <si>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</si>
  <si>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</si>
  <si>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</si>
  <si>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</si>
  <si>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</si>
  <si>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</si>
  <si>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</si>
  <si>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</si>
  <si>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</si>
  <si>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</si>
  <si>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</si>
  <si>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</si>
  <si>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</si>
  <si>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</si>
  <si>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</si>
  <si>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</si>
  <si>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</si>
  <si>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</si>
  <si>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</si>
  <si>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</si>
  <si>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</si>
  <si>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</si>
  <si>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</si>
  <si>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</si>
  <si>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</si>
  <si>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</si>
  <si>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</si>
  <si>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</si>
  <si>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</si>
  <si>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</si>
  <si>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</si>
  <si>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</si>
  <si>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</si>
  <si>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</si>
  <si>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</si>
  <si>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</si>
  <si>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</si>
  <si>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</si>
  <si>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</si>
  <si>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</si>
  <si>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</si>
  <si>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</si>
  <si>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</si>
  <si>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</si>
  <si>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</si>
  <si>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</si>
  <si>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</si>
  <si>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</si>
  <si>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</si>
  <si>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</si>
  <si>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</si>
  <si>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</si>
  <si>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</si>
  <si>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</si>
  <si>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</si>
  <si>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</si>
  <si>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</si>
  <si>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</si>
  <si>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</si>
  <si>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</si>
  <si>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</si>
  <si>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</si>
  <si>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</si>
  <si>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</si>
  <si>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</si>
  <si>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</si>
  <si>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</si>
  <si>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</si>
  <si>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</si>
  <si>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</si>
  <si>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</si>
  <si>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</si>
  <si>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</si>
  <si>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</si>
  <si>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</si>
  <si>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</si>
  <si>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</si>
  <si>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</si>
  <si>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</si>
  <si>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</si>
  <si>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</si>
  <si>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</si>
  <si>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</si>
  <si>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</si>
  <si>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</si>
  <si>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</si>
  <si>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</si>
  <si>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</si>
  <si>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</si>
  <si>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</si>
  <si>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</si>
  <si>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</si>
  <si>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</si>
  <si>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</si>
  <si>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</si>
  <si>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</si>
  <si>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</si>
  <si>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</si>
  <si>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</si>
  <si>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</si>
  <si>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</si>
  <si>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</si>
  <si>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</si>
  <si>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</si>
  <si>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</si>
  <si>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</si>
  <si>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</si>
  <si>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</si>
  <si>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</si>
  <si>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</si>
  <si>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</si>
  <si>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</si>
  <si>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</si>
  <si>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</si>
  <si>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</si>
  <si>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</si>
  <si>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</si>
  <si>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</si>
  <si>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</si>
  <si>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</si>
  <si>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</si>
  <si>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</si>
  <si>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</si>
  <si>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</si>
  <si>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</si>
  <si>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</si>
  <si>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</si>
  <si>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</si>
  <si>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</si>
  <si>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</si>
  <si>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</si>
  <si>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</si>
  <si>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</si>
  <si>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</si>
  <si>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</si>
  <si>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</si>
  <si>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</si>
  <si>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</si>
  <si>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</si>
  <si>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</si>
  <si>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</si>
  <si>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</si>
  <si>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</si>
  <si>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</si>
  <si>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</si>
  <si>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</si>
  <si>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</si>
  <si>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</si>
  <si>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</si>
  <si>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</si>
  <si>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</si>
  <si>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</si>
  <si>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</si>
  <si>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</si>
  <si>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</si>
  <si>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</si>
  <si>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</si>
  <si>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</si>
  <si>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</si>
  <si>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</si>
  <si>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</si>
  <si>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</si>
  <si>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</si>
  <si>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</si>
  <si>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</si>
  <si>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</si>
  <si>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</si>
  <si>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</si>
  <si>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</si>
  <si>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</si>
  <si>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</si>
  <si>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</si>
  <si>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</si>
  <si>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</si>
  <si>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</si>
  <si>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</si>
  <si>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</si>
  <si>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</si>
  <si>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</si>
  <si>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</si>
  <si>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</si>
  <si>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</si>
  <si>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</si>
  <si>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</si>
  <si>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</si>
  <si>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</si>
  <si>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</si>
  <si>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</si>
  <si>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</si>
  <si>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</si>
  <si>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</si>
  <si>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</si>
  <si>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</si>
  <si>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</si>
  <si>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</si>
  <si>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</si>
  <si>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</si>
  <si>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</si>
  <si>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</si>
  <si>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</si>
  <si>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</si>
  <si>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</si>
  <si>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</si>
  <si>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</si>
  <si>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</si>
  <si>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</si>
  <si>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</si>
  <si>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</si>
  <si>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</si>
  <si>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</si>
  <si>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</si>
  <si>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</si>
  <si>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</si>
  <si>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</si>
  <si>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</si>
  <si>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</si>
  <si>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</si>
  <si>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</si>
  <si>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</si>
  <si>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</si>
  <si>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</si>
  <si>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</si>
  <si>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</si>
  <si>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</si>
  <si>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</si>
  <si>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</si>
  <si>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</si>
  <si>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</si>
  <si>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</si>
  <si>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</si>
  <si>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</si>
  <si>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</si>
  <si>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</si>
  <si>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</si>
  <si>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</si>
  <si>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</si>
  <si>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</si>
  <si>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</si>
  <si>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</si>
  <si>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</si>
  <si>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</si>
  <si>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</si>
  <si>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</si>
  <si>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</si>
  <si>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</si>
  <si>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</si>
  <si>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</si>
  <si>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</si>
  <si>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</si>
  <si>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</si>
  <si>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</si>
  <si>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</si>
  <si>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</si>
  <si>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</si>
  <si>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</si>
  <si>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</si>
  <si>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</si>
  <si>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</si>
  <si>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</si>
  <si>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</si>
  <si>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</si>
  <si>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</si>
  <si>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</si>
  <si>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</si>
  <si>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</si>
  <si>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</si>
  <si>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</si>
  <si>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</si>
  <si>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</si>
  <si>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</si>
  <si>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</si>
  <si>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</si>
  <si>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</si>
  <si>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</si>
  <si>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</si>
  <si>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</si>
  <si>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</si>
  <si>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</si>
  <si>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</si>
  <si>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</si>
  <si>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</si>
  <si>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</si>
  <si>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</si>
  <si>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</si>
  <si>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</si>
  <si>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</si>
  <si>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</si>
  <si>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</si>
  <si>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</si>
  <si>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</si>
  <si>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</si>
  <si>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</si>
  <si>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</si>
  <si>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</si>
  <si>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</si>
  <si>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</si>
  <si>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</si>
  <si>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</si>
  <si>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</si>
  <si>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</si>
  <si>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</si>
  <si>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</si>
  <si>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</si>
  <si>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</si>
  <si>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</si>
  <si>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</si>
  <si>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</si>
  <si>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</si>
  <si>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</si>
  <si>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</si>
  <si>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</si>
  <si>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</si>
  <si>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</si>
  <si>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</si>
  <si>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</si>
  <si>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</si>
  <si>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</si>
  <si>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</si>
  <si>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</si>
  <si>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</si>
  <si>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</si>
  <si>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</si>
  <si>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</si>
  <si>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</si>
  <si>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</si>
  <si>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</si>
  <si>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</si>
  <si>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</si>
  <si>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</si>
  <si>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</si>
  <si>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</si>
  <si>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</si>
  <si>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</si>
  <si>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</si>
  <si>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</si>
  <si>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</si>
  <si>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</si>
  <si>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</si>
  <si>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</si>
  <si>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</si>
  <si>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</si>
  <si>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</si>
  <si>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</si>
  <si>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</si>
  <si>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</si>
  <si>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</si>
  <si>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</si>
  <si>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</si>
  <si>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</si>
  <si>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</si>
  <si>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</si>
  <si>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</si>
  <si>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</si>
  <si>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</si>
  <si>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</si>
  <si>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</si>
  <si>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</si>
  <si>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</si>
  <si>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</si>
  <si>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</si>
  <si>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</si>
  <si>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</si>
  <si>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</si>
  <si>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</si>
  <si>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</si>
  <si>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</si>
  <si>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</si>
  <si>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</si>
  <si>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</si>
  <si>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</si>
  <si>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</si>
  <si>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</si>
  <si>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</si>
  <si>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</si>
  <si>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</si>
  <si>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</si>
  <si>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</si>
  <si>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</si>
  <si>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</si>
  <si>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</si>
  <si>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</si>
  <si>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</si>
  <si>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</si>
  <si>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</si>
  <si>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</si>
  <si>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</si>
  <si>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</si>
  <si>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</si>
  <si>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</si>
  <si>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</si>
  <si>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</si>
  <si>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</si>
  <si>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</si>
  <si>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</si>
  <si>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</si>
  <si>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</si>
  <si>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</si>
  <si>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</si>
  <si>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</si>
  <si>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</si>
  <si>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</si>
  <si>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</si>
  <si>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</si>
  <si>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</si>
  <si>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</si>
  <si>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</si>
  <si>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</si>
  <si>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</si>
  <si>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</si>
  <si>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</si>
  <si>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</si>
  <si>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</si>
  <si>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</si>
  <si>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</si>
  <si>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</si>
  <si>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</si>
  <si>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</si>
  <si>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</si>
  <si>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</si>
  <si>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</si>
  <si>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</si>
  <si>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</si>
  <si>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</si>
  <si>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</si>
  <si>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</si>
  <si>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</si>
  <si>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</si>
  <si>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</si>
  <si>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</si>
  <si>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</si>
  <si>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</si>
  <si>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</si>
  <si>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</si>
  <si>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</si>
  <si>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</si>
  <si>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</si>
  <si>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</si>
  <si>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</si>
  <si>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</si>
  <si>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</si>
  <si>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</si>
  <si>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</si>
  <si>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</si>
  <si>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</si>
  <si>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</si>
  <si>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</si>
  <si>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</si>
  <si>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</si>
  <si>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</si>
  <si>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</si>
  <si>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</si>
  <si>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</si>
  <si>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</si>
  <si>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</si>
  <si>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</si>
  <si>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</si>
  <si>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</si>
  <si>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</si>
  <si>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</si>
  <si>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</si>
  <si>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</si>
  <si>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</si>
  <si>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</si>
  <si>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</si>
  <si>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</si>
  <si>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</si>
  <si>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</si>
  <si>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</si>
  <si>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</si>
  <si>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</si>
  <si>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</si>
  <si>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</si>
  <si>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</si>
  <si>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</si>
  <si>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</si>
  <si>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</si>
  <si>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</si>
  <si>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</si>
  <si>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</si>
  <si>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</si>
  <si>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</si>
  <si>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</si>
  <si>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</si>
  <si>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</si>
  <si>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</si>
  <si>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</si>
  <si>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</si>
  <si>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</si>
  <si>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</si>
  <si>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</si>
  <si>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</si>
  <si>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</si>
  <si>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</si>
  <si>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</si>
  <si>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</si>
  <si>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</si>
  <si>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</si>
  <si>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</si>
  <si>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</si>
  <si>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</si>
  <si>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</si>
  <si>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</si>
  <si>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</si>
  <si>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</si>
  <si>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</si>
  <si>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</si>
  <si>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</si>
  <si>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</si>
  <si>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</si>
  <si>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</si>
  <si>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</si>
  <si>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</si>
  <si>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</si>
  <si>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</si>
  <si>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</si>
  <si>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</si>
  <si>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</si>
  <si>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</si>
  <si>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</si>
  <si>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</si>
  <si>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</si>
  <si>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</si>
  <si>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</si>
  <si>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</si>
  <si>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</si>
  <si>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</si>
  <si>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</si>
  <si>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</si>
  <si>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</si>
  <si>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</si>
  <si>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</si>
  <si>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</si>
  <si>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</si>
  <si>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</si>
  <si>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</si>
  <si>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</si>
  <si>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</si>
  <si>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</si>
  <si>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</si>
  <si>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</si>
  <si>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</si>
  <si>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</si>
  <si>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</si>
  <si>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</si>
  <si>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</si>
  <si>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</si>
  <si>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</si>
  <si>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</si>
  <si>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</si>
  <si>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</si>
  <si>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</si>
  <si>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</si>
  <si>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</si>
  <si>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</si>
  <si>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</si>
  <si>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</si>
  <si>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</si>
  <si>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</si>
  <si>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</si>
  <si>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</si>
  <si>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</si>
  <si>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</si>
  <si>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</si>
  <si>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</si>
  <si>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</si>
  <si>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</si>
  <si>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</si>
  <si>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</si>
  <si>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</si>
  <si>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</si>
  <si>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</si>
  <si>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</si>
  <si>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</si>
  <si>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</si>
  <si>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</si>
  <si>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</si>
  <si>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</si>
  <si>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</si>
  <si>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</si>
  <si>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</si>
  <si>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</si>
  <si>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</si>
  <si>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</si>
  <si>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</si>
  <si>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</si>
  <si>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</si>
  <si>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</si>
  <si>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</si>
  <si>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</si>
  <si>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</si>
  <si>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</si>
  <si>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</si>
  <si>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</si>
  <si>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</si>
  <si>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</si>
  <si>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</si>
  <si>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</si>
  <si>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</si>
  <si>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</si>
  <si>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</si>
  <si>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</si>
  <si>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</si>
  <si>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</si>
  <si>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</si>
  <si>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</si>
  <si>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</si>
  <si>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</si>
  <si>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</si>
  <si>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</si>
  <si>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</si>
  <si>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</si>
  <si>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</si>
  <si>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</si>
  <si>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</si>
  <si>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</si>
  <si>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</si>
  <si>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</si>
  <si>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</si>
  <si>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</si>
  <si>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</si>
  <si>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</si>
  <si>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</si>
  <si>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</si>
  <si>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</si>
  <si>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</si>
  <si>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</si>
  <si>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</si>
  <si>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</si>
  <si>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</si>
  <si>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</si>
  <si>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</si>
  <si>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</si>
  <si>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</si>
  <si>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</si>
  <si>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</si>
  <si>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</si>
  <si>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</si>
  <si>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</si>
  <si>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</si>
  <si>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</si>
  <si>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</si>
  <si>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</si>
  <si>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</si>
  <si>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</si>
  <si>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</si>
  <si>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</si>
  <si>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</si>
  <si>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</si>
  <si>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</si>
  <si>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</si>
  <si>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</si>
  <si>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</si>
  <si>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</si>
  <si>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</si>
  <si>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</si>
  <si>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</si>
  <si>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</si>
  <si>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</si>
  <si>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</si>
  <si>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</si>
  <si>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</si>
  <si>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</si>
  <si>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</si>
  <si>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</si>
  <si>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</si>
  <si>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</si>
  <si>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</si>
  <si>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</si>
  <si>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</si>
  <si>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</si>
  <si>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</si>
  <si>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</si>
  <si>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</si>
  <si>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</si>
  <si>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</si>
  <si>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</si>
  <si>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</si>
  <si>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</si>
  <si>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</si>
  <si>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</si>
  <si>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</si>
  <si>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</si>
  <si>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</si>
  <si>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</si>
  <si>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</si>
  <si>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</si>
  <si>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</si>
  <si>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</si>
  <si>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</si>
  <si>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</si>
  <si>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</si>
  <si>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</si>
  <si>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</si>
  <si>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</si>
  <si>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</si>
  <si>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</si>
  <si>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</si>
  <si>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</si>
  <si>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</si>
  <si>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</si>
  <si>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</si>
  <si>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</si>
  <si>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</si>
  <si>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</si>
  <si>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</si>
  <si>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</si>
  <si>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</si>
  <si>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</si>
  <si>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</si>
  <si>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</si>
  <si>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</si>
  <si>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</si>
  <si>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</si>
  <si>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</si>
  <si>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</si>
  <si>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</si>
  <si>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</si>
  <si>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</si>
  <si>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</si>
  <si>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</si>
  <si>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</si>
  <si>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</si>
  <si>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</si>
  <si>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</si>
  <si>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</si>
  <si>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</si>
  <si>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</si>
  <si>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</si>
  <si>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</si>
  <si>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</si>
  <si>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</si>
  <si>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</si>
  <si>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</si>
  <si>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</si>
  <si>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</si>
  <si>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</si>
  <si>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</si>
  <si>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</si>
  <si>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</si>
  <si>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</si>
  <si>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</si>
  <si>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</si>
  <si>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</si>
  <si>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</si>
  <si>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</si>
  <si>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</si>
  <si>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</si>
  <si>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</si>
  <si>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</si>
  <si>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</si>
  <si>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</si>
  <si>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</si>
  <si>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</si>
  <si>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</si>
  <si>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</si>
  <si>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</si>
  <si>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</si>
  <si>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</si>
  <si>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</si>
  <si>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</si>
  <si>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</si>
  <si>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</si>
  <si>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</si>
  <si>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</si>
  <si>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</si>
  <si>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</si>
  <si>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</si>
  <si>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</si>
  <si>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</si>
  <si>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</si>
  <si>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</si>
  <si>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</si>
  <si>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</si>
  <si>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</si>
  <si>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</si>
  <si>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</si>
  <si>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</si>
  <si>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</si>
  <si>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</si>
  <si>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</si>
  <si>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</si>
  <si>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</si>
  <si>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</si>
  <si>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</si>
  <si>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</si>
  <si>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</si>
  <si>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</si>
  <si>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</si>
  <si>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</si>
  <si>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</si>
  <si>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</si>
  <si>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</si>
  <si>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</si>
  <si>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</si>
  <si>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</si>
  <si>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</si>
  <si>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</si>
  <si>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</si>
  <si>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</si>
  <si>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</si>
  <si>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</si>
  <si>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</si>
  <si>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</si>
  <si>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</si>
  <si>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</si>
  <si>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</si>
  <si>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</si>
  <si>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</si>
  <si>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</si>
  <si>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</si>
  <si>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</si>
  <si>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</si>
  <si>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</si>
  <si>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</si>
  <si>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</si>
  <si>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</si>
  <si>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</si>
  <si>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</si>
  <si>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</si>
  <si>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</si>
  <si>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</si>
  <si>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</si>
  <si>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</si>
  <si>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</si>
  <si>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</si>
  <si>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</si>
  <si>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</si>
  <si>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</si>
  <si>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</si>
  <si>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</si>
  <si>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</si>
  <si>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</si>
  <si>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</si>
  <si>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</si>
  <si>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</si>
  <si>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</si>
  <si>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</si>
  <si>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</si>
  <si>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</si>
  <si>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</si>
  <si>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</si>
  <si>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</si>
  <si>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</si>
  <si>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</si>
  <si>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</si>
  <si>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</si>
  <si>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</si>
  <si>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</si>
  <si>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</si>
  <si>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</si>
  <si>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</si>
  <si>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</si>
  <si>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</si>
  <si>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</si>
  <si>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</si>
  <si>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</si>
  <si>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</si>
  <si>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</si>
  <si>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</si>
  <si>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</si>
  <si>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</si>
  <si>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</si>
  <si>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</si>
  <si>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</si>
  <si>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</si>
  <si>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</si>
  <si>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</si>
  <si>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</si>
  <si>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</si>
  <si>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</si>
  <si>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</si>
  <si>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</si>
  <si>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</si>
  <si>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</si>
  <si>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</si>
  <si>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</si>
  <si>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</si>
  <si>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</si>
  <si>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</si>
  <si>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</si>
  <si>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</si>
  <si>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</si>
  <si>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</si>
  <si>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</si>
  <si>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</si>
  <si>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</si>
  <si>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</si>
  <si>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</si>
  <si>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</si>
  <si>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</si>
  <si>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</si>
  <si>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</si>
  <si>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</si>
  <si>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</si>
  <si>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</si>
  <si>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</si>
  <si>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</si>
  <si>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</si>
  <si>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</si>
  <si>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</si>
  <si>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</si>
  <si>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</si>
  <si>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</si>
  <si>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</si>
  <si>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</si>
  <si>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</si>
  <si>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</si>
  <si>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</si>
  <si>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</si>
  <si>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</si>
  <si>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</si>
  <si>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</si>
  <si>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</si>
  <si>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</si>
  <si>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</si>
  <si>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</si>
  <si>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</si>
  <si>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</si>
  <si>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</si>
  <si>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</si>
  <si>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</si>
  <si>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</si>
  <si>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</si>
  <si>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</si>
  <si>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</si>
  <si>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</si>
  <si>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</si>
  <si>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</si>
  <si>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</si>
  <si>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</si>
  <si>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</si>
  <si>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</si>
  <si>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</si>
  <si>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</si>
  <si>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</si>
  <si>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</si>
  <si>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</si>
  <si>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</si>
  <si>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</si>
  <si>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</si>
  <si>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</si>
  <si>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</si>
  <si>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</si>
  <si>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</si>
  <si>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</si>
  <si>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</si>
  <si>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</si>
  <si>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</si>
  <si>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</si>
  <si>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</si>
  <si>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</si>
  <si>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</si>
  <si>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</si>
  <si>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</si>
  <si>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</si>
  <si>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</si>
  <si>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</si>
  <si>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</si>
  <si>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</si>
  <si>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</si>
  <si>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</si>
  <si>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</si>
  <si>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</si>
  <si>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</si>
  <si>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</si>
  <si>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</si>
  <si>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</si>
  <si>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</si>
  <si>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</si>
  <si>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</si>
  <si>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</si>
  <si>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</si>
  <si>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</si>
  <si>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</si>
  <si>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</si>
  <si>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</si>
  <si>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</si>
  <si>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</si>
  <si>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</si>
  <si>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</si>
  <si>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</si>
  <si>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</si>
  <si>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</si>
  <si>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</si>
  <si>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</si>
  <si>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</si>
  <si>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</si>
  <si>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</si>
  <si>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</si>
  <si>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</si>
  <si>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</si>
  <si>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</si>
  <si>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</si>
  <si>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</si>
  <si>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</si>
  <si>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</si>
  <si>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</si>
  <si>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</si>
  <si>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</si>
  <si>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</si>
  <si>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</si>
  <si>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</si>
  <si>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</si>
  <si>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</si>
  <si>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</si>
  <si>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</si>
  <si>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</si>
  <si>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</si>
  <si>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</si>
  <si>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</si>
  <si>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</si>
  <si>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</si>
  <si>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</si>
  <si>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</si>
  <si>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</si>
  <si>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</si>
  <si>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</si>
  <si>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</si>
  <si>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</si>
  <si>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</si>
  <si>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</si>
  <si>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</si>
  <si>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</si>
  <si>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</si>
  <si>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</si>
  <si>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</si>
  <si>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</si>
  <si>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</si>
  <si>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</si>
  <si>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</si>
  <si>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</si>
  <si>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</si>
  <si>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</si>
  <si>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</si>
  <si>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</si>
  <si>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</si>
  <si>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</si>
  <si>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</si>
  <si>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</si>
  <si>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</si>
  <si>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</si>
  <si>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</si>
  <si>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</si>
  <si>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</si>
  <si>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</si>
  <si>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</si>
  <si>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</si>
  <si>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</si>
  <si>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</si>
  <si>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</si>
  <si>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</si>
  <si>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</si>
  <si>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</si>
  <si>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</si>
  <si>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</si>
  <si>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</si>
  <si>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</si>
  <si>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</si>
  <si>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</si>
  <si>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</si>
  <si>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</si>
  <si>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</si>
  <si>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</si>
  <si>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</si>
  <si>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</si>
  <si>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</si>
  <si>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</si>
  <si>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</si>
  <si>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</si>
  <si>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</si>
  <si>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</si>
  <si>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</si>
  <si>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</si>
  <si>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</si>
  <si>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</si>
  <si>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</si>
  <si>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</si>
  <si>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</si>
  <si>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</si>
  <si>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</si>
  <si>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</si>
  <si>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</si>
  <si>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</si>
  <si>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</si>
  <si>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</si>
  <si>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</si>
  <si>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</si>
  <si>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</si>
  <si>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</si>
  <si>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</si>
  <si>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</si>
  <si>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</si>
  <si>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</si>
  <si>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</si>
  <si>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</si>
  <si>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</si>
  <si>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</si>
  <si>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</si>
  <si>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</si>
  <si>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</si>
  <si>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</si>
  <si>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</si>
  <si>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</si>
  <si>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</si>
  <si>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</si>
  <si>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</si>
  <si>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</si>
  <si>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</si>
  <si>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</si>
  <si>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</si>
  <si>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</si>
  <si>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</si>
  <si>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</si>
  <si>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</si>
  <si>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</si>
  <si>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</si>
  <si>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</si>
  <si>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</si>
  <si>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</si>
  <si>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</si>
  <si>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</si>
  <si>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</si>
  <si>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</si>
  <si>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</si>
  <si>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</si>
  <si>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</si>
  <si>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</si>
  <si>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</si>
  <si>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</si>
  <si>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</si>
  <si>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</si>
  <si>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</si>
  <si>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</si>
  <si>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</si>
  <si>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</si>
  <si>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</si>
  <si>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</si>
  <si>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</si>
  <si>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</si>
  <si>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</si>
  <si>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</si>
  <si>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</si>
  <si>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</si>
  <si>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</si>
  <si>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</si>
  <si>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</si>
  <si>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</si>
  <si>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</si>
  <si>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</si>
  <si>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</si>
  <si>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</si>
  <si>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</si>
  <si>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</si>
  <si>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</si>
  <si>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</si>
  <si>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</si>
  <si>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</si>
  <si>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</si>
  <si>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</si>
  <si>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</si>
  <si>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</si>
  <si>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</si>
  <si>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</si>
  <si>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</si>
  <si>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</si>
  <si>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</si>
  <si>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</si>
  <si>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</si>
  <si>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</si>
  <si>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</si>
  <si>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</si>
  <si>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</si>
  <si>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</si>
  <si>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</si>
  <si>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</si>
  <si>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</si>
  <si>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</si>
  <si>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</si>
  <si>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</si>
  <si>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</si>
  <si>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</si>
  <si>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</si>
  <si>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</si>
  <si>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</si>
  <si>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</si>
  <si>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</si>
  <si>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</si>
  <si>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</si>
  <si>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</si>
  <si>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</si>
  <si>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</si>
  <si>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</si>
  <si>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</si>
  <si>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</si>
  <si>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</si>
  <si>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</si>
  <si>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</si>
  <si>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</si>
  <si>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</si>
  <si>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</si>
  <si>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</si>
  <si>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</si>
  <si>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</si>
  <si>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</si>
  <si>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</si>
  <si>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</si>
  <si>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</si>
  <si>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</si>
  <si>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</si>
  <si>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</si>
  <si>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</si>
  <si>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</si>
  <si>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</si>
  <si>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</si>
  <si>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</si>
  <si>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</si>
  <si>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</si>
  <si>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</si>
  <si>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</si>
  <si>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</si>
  <si>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</si>
  <si>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</si>
  <si>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</si>
  <si>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</si>
  <si>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</si>
  <si>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</si>
  <si>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</si>
  <si>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</si>
  <si>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</si>
  <si>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</si>
  <si>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</si>
  <si>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</si>
  <si>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</si>
  <si>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</si>
  <si>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</si>
  <si>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</si>
  <si>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</si>
  <si>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</si>
  <si>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</si>
  <si>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</si>
  <si>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</si>
  <si>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</si>
  <si>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</si>
  <si>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</si>
  <si>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</si>
  <si>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</si>
  <si>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</si>
  <si>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</si>
  <si>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</si>
  <si>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</si>
  <si>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</si>
  <si>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</si>
  <si>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</si>
  <si>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</si>
  <si>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</si>
  <si>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</si>
  <si>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</si>
  <si>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</si>
  <si>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</si>
  <si>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</si>
  <si>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</si>
  <si>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</si>
  <si>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</si>
  <si>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</si>
  <si>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</si>
  <si>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</si>
  <si>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</si>
  <si>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</si>
  <si>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</si>
  <si>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</si>
  <si>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</si>
  <si>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</si>
  <si>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</si>
  <si>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</si>
  <si>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</si>
  <si>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</si>
  <si>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</si>
  <si>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</si>
  <si>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</si>
  <si>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</si>
  <si>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</si>
  <si>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</si>
  <si>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</si>
  <si>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</si>
  <si>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</si>
  <si>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</si>
  <si>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</si>
  <si>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</si>
  <si>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</si>
  <si>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</si>
  <si>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</si>
  <si>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</si>
  <si>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</si>
  <si>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</si>
  <si>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</si>
  <si>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</si>
  <si>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</si>
  <si>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</si>
  <si>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</si>
  <si>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</si>
  <si>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</si>
  <si>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</si>
  <si>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</si>
  <si>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</si>
  <si>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</si>
  <si>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</si>
  <si>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</si>
  <si>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</si>
  <si>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</si>
  <si>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</si>
  <si>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</si>
  <si>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</si>
  <si>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</si>
  <si>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</si>
  <si>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</si>
  <si>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</si>
  <si>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</si>
  <si>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</si>
  <si>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</si>
  <si>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</si>
  <si>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</si>
  <si>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</si>
  <si>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</si>
  <si>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</si>
  <si>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</si>
  <si>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</si>
  <si>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</si>
  <si>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</si>
  <si>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</si>
  <si>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</si>
  <si>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</si>
  <si>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</si>
  <si>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</si>
  <si>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</si>
  <si>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</si>
  <si>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</si>
  <si>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</si>
  <si>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</si>
  <si>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</si>
  <si>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</si>
  <si>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</si>
  <si>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</si>
  <si>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</si>
  <si>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</si>
  <si>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</si>
  <si>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</si>
  <si>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</si>
  <si>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</si>
  <si>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</si>
  <si>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</si>
  <si>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</si>
  <si>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</si>
  <si>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</si>
  <si>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</si>
  <si>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</si>
  <si>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</si>
  <si>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</si>
  <si>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</si>
  <si>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</si>
  <si>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</si>
  <si>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</si>
  <si>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</si>
  <si>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</si>
  <si>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</si>
  <si>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</si>
  <si>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</si>
  <si>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</si>
  <si>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</si>
  <si>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</si>
  <si>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</si>
  <si>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</si>
  <si>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</si>
  <si>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</si>
  <si>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</si>
  <si>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</si>
  <si>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</si>
  <si>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</si>
  <si>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</si>
  <si>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</si>
  <si>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</si>
  <si>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</si>
  <si>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</si>
  <si>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</si>
  <si>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</si>
  <si>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</si>
  <si>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</si>
  <si>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</si>
  <si>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</si>
  <si>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</si>
  <si>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</si>
  <si>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</si>
  <si>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</si>
  <si>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</si>
  <si>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</si>
  <si>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</si>
  <si>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</si>
  <si>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</si>
  <si>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</si>
  <si>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</si>
  <si>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</si>
  <si>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</si>
  <si>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</si>
  <si>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</si>
  <si>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</si>
  <si>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</si>
  <si>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</si>
  <si>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</si>
  <si>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</si>
  <si>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</si>
  <si>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</si>
  <si>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</si>
  <si>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</si>
  <si>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</si>
  <si>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</si>
  <si>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</si>
  <si>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</si>
  <si>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</si>
  <si>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</si>
  <si>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</si>
  <si>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</si>
  <si>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</si>
  <si>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</si>
  <si>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</si>
  <si>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</si>
  <si>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</si>
  <si>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</si>
  <si>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</si>
  <si>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</si>
  <si>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</si>
  <si>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</si>
  <si>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</si>
  <si>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</si>
  <si>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</si>
  <si>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</si>
  <si>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</si>
  <si>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</si>
  <si>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</si>
  <si>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</si>
  <si>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</si>
  <si>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</si>
  <si>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</si>
  <si>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</si>
  <si>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</si>
  <si>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</si>
  <si>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</si>
  <si>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</si>
  <si>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</si>
  <si>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</si>
  <si>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</si>
  <si>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</si>
  <si>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</si>
  <si>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</si>
  <si>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</si>
  <si>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</si>
  <si>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</si>
  <si>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</si>
  <si>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</si>
  <si>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</si>
  <si>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</si>
  <si>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</si>
  <si>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</si>
  <si>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</si>
  <si>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</si>
  <si>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</si>
  <si>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</si>
  <si>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</si>
  <si>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</si>
  <si>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</si>
  <si>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</si>
  <si>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</si>
  <si>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</si>
  <si>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</si>
  <si>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</si>
  <si>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</si>
  <si>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</si>
  <si>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</si>
  <si>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</si>
  <si>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</si>
  <si>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</si>
  <si>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</si>
  <si>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</si>
  <si>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</si>
  <si>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</si>
  <si>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</si>
  <si>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</si>
  <si>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</si>
  <si>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</si>
  <si>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</si>
  <si>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</si>
  <si>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</si>
  <si>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</si>
  <si>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</si>
  <si>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</si>
  <si>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</si>
  <si>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</si>
  <si>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</si>
  <si>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</si>
  <si>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</si>
  <si>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</si>
  <si>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</si>
  <si>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</si>
  <si>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</si>
  <si>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</si>
  <si>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</si>
  <si>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</si>
  <si>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</si>
  <si>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</si>
  <si>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</si>
  <si>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</si>
  <si>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</si>
  <si>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</si>
  <si>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</si>
  <si>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</si>
  <si>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</si>
  <si>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</si>
  <si>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</si>
  <si>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</si>
  <si>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</si>
  <si>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</si>
  <si>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</si>
  <si>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</si>
  <si>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</si>
  <si>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</si>
  <si>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</si>
  <si>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</si>
  <si>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</si>
  <si>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</si>
  <si>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</si>
  <si>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</si>
  <si>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</si>
  <si>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</si>
  <si>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</si>
  <si>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</si>
  <si>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</si>
  <si>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</si>
  <si>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</si>
  <si>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</si>
  <si>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</si>
  <si>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</si>
  <si>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</si>
  <si>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</si>
  <si>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</si>
  <si>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</si>
  <si>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</si>
  <si>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</si>
  <si>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</si>
  <si>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</si>
  <si>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</si>
  <si>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</si>
  <si>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</si>
  <si>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</si>
  <si>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</si>
  <si>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</si>
  <si>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</si>
  <si>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</si>
  <si>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</si>
  <si>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</si>
  <si>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</si>
  <si>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</si>
  <si>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</si>
  <si>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</si>
  <si>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</si>
  <si>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</si>
  <si>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</si>
  <si>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</si>
  <si>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</si>
  <si>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</si>
  <si>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</si>
  <si>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</si>
  <si>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</si>
  <si>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</si>
  <si>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</si>
  <si>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</si>
  <si>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</si>
  <si>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</si>
  <si>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</si>
  <si>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</si>
  <si>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</si>
  <si>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</si>
  <si>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</si>
  <si>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</si>
  <si>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</si>
  <si>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</si>
  <si>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</si>
  <si>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</si>
  <si>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</si>
  <si>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</si>
  <si>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</si>
  <si>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</si>
  <si>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</si>
  <si>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</si>
  <si>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</si>
  <si>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</si>
  <si>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</si>
  <si>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</si>
  <si>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</si>
  <si>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</si>
  <si>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</si>
  <si>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</si>
  <si>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</si>
  <si>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</si>
  <si>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</si>
  <si>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</si>
  <si>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</si>
  <si>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</si>
  <si>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</si>
  <si>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</si>
  <si>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</si>
  <si>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</si>
  <si>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</si>
  <si>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</si>
  <si>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</si>
  <si>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</si>
  <si>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</si>
  <si>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</si>
  <si>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</si>
  <si>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</si>
  <si>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</si>
  <si>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</si>
  <si>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</si>
  <si>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</si>
  <si>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</si>
  <si>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</si>
  <si>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</si>
  <si>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</si>
  <si>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</si>
  <si>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</si>
  <si>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</si>
  <si>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</si>
  <si>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</si>
  <si>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</si>
  <si>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</si>
  <si>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</si>
  <si>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</si>
  <si>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</si>
  <si>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</si>
  <si>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</si>
  <si>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</si>
  <si>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</si>
  <si>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</si>
  <si>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</si>
  <si>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</si>
  <si>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</si>
  <si>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</si>
  <si>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</si>
  <si>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</si>
  <si>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</si>
  <si>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</si>
  <si>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</si>
  <si>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</si>
  <si>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</si>
  <si>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</si>
  <si>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</si>
  <si>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</si>
  <si>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</si>
  <si>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</si>
  <si>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</si>
  <si>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</si>
  <si>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</si>
  <si>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</si>
  <si>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</si>
  <si>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</si>
  <si>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</si>
  <si>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</si>
  <si>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</si>
  <si>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</si>
  <si>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</si>
  <si>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</si>
  <si>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</si>
  <si>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</si>
  <si>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</si>
  <si>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</si>
  <si>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</si>
  <si>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</si>
  <si>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</si>
  <si>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</si>
  <si>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</si>
  <si>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</si>
  <si>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</si>
  <si>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</si>
  <si>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</si>
  <si>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</si>
  <si>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</si>
  <si>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</si>
  <si>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</si>
  <si>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</si>
  <si>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</si>
  <si>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</si>
  <si>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</si>
  <si>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</si>
  <si>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</si>
  <si>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</si>
  <si>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</si>
  <si>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</si>
  <si>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</si>
  <si>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</si>
  <si>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</si>
  <si>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</si>
  <si>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</si>
  <si>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</si>
  <si>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</si>
  <si>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</si>
  <si>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</si>
  <si>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</si>
  <si>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</si>
  <si>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</si>
  <si>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</si>
  <si>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</si>
  <si>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</si>
  <si>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</si>
  <si>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</si>
  <si>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</si>
  <si>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</si>
  <si>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</si>
  <si>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</si>
  <si>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</si>
  <si>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</si>
  <si>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</si>
  <si>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</si>
  <si>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</si>
  <si>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</si>
  <si>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</si>
  <si>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</si>
  <si>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</si>
  <si>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</si>
  <si>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</si>
  <si>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</si>
  <si>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</si>
  <si>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</si>
  <si>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</si>
  <si>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</si>
  <si>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</si>
  <si>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</si>
  <si>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</si>
  <si>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</si>
  <si>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</si>
  <si>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</si>
  <si>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</si>
  <si>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</si>
  <si>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</si>
  <si>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</si>
  <si>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</si>
  <si>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</si>
  <si>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</si>
  <si>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</si>
  <si>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</si>
  <si>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</si>
  <si>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</si>
  <si>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</si>
  <si>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</si>
  <si>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</si>
  <si>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</si>
  <si>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</si>
  <si>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</si>
  <si>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</si>
  <si>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</si>
  <si>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</si>
  <si>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</si>
  <si>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</si>
  <si>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</si>
  <si>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</si>
  <si>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</si>
  <si>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</si>
  <si>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</si>
  <si>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</si>
  <si>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</si>
  <si>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</si>
  <si>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</si>
  <si>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</si>
  <si>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</si>
  <si>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</si>
  <si>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</si>
  <si>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</si>
  <si>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</si>
  <si>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</si>
  <si>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</si>
  <si>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</si>
  <si>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</si>
  <si>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</si>
  <si>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</si>
  <si>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</si>
  <si>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</si>
  <si>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</si>
  <si>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</si>
  <si>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</si>
  <si>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</si>
  <si>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</si>
  <si>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</si>
  <si>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</si>
  <si>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</si>
  <si>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</si>
  <si>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</si>
  <si>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</si>
  <si>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</si>
  <si>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</si>
  <si>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</si>
  <si>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</si>
  <si>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</si>
  <si>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</si>
  <si>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</si>
  <si>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</si>
  <si>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</si>
  <si>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</si>
  <si>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</si>
  <si>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</si>
  <si>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</si>
  <si>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</si>
  <si>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</si>
  <si>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</si>
  <si>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</si>
  <si>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</si>
  <si>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</si>
  <si>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</si>
  <si>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</si>
  <si>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</si>
  <si>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</si>
  <si>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</si>
  <si>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</si>
  <si>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</si>
  <si>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</si>
  <si>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</si>
  <si>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</si>
  <si>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</si>
  <si>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</si>
  <si>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</si>
  <si>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</si>
  <si>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</si>
  <si>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</si>
  <si>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</si>
  <si>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</si>
  <si>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</si>
  <si>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</si>
  <si>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</si>
  <si>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</si>
  <si>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</si>
  <si>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</si>
  <si>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</si>
  <si>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</si>
  <si>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</si>
  <si>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</si>
  <si>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</si>
  <si>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</si>
  <si>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</si>
  <si>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</si>
  <si>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</si>
  <si>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</si>
  <si>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</si>
  <si>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</si>
  <si>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</si>
  <si>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</si>
  <si>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</si>
  <si>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</si>
  <si>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</si>
  <si>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</si>
  <si>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</si>
  <si>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</si>
  <si>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</si>
  <si>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</si>
  <si>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</si>
  <si>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</si>
  <si>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</si>
  <si>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</si>
  <si>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</si>
  <si>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</si>
  <si>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</si>
  <si>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</si>
  <si>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</si>
  <si>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</si>
  <si>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</si>
  <si>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</si>
  <si>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</si>
  <si>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</si>
  <si>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</si>
  <si>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</si>
  <si>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</si>
  <si>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</si>
  <si>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</si>
  <si>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</si>
  <si>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</si>
  <si>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</si>
  <si>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</si>
  <si>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</si>
  <si>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</si>
  <si>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</si>
  <si>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</si>
  <si>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</si>
  <si>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</si>
  <si>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</si>
  <si>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</si>
  <si>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</si>
  <si>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</si>
  <si>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</si>
  <si>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</si>
  <si>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</si>
  <si>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</si>
  <si>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</si>
  <si>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</si>
  <si>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</si>
  <si>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</si>
  <si>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</si>
  <si>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</si>
  <si>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</si>
  <si>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</si>
  <si>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</si>
  <si>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</si>
  <si>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</si>
  <si>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</si>
  <si>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</si>
  <si>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</si>
  <si>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</si>
  <si>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</si>
  <si>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</si>
  <si>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</si>
  <si>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</si>
  <si>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</si>
  <si>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</si>
  <si>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</si>
  <si>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</si>
  <si>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</si>
  <si>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</si>
  <si>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</si>
  <si>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</si>
  <si>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</si>
  <si>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</si>
  <si>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</si>
  <si>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</si>
  <si>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</si>
  <si>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</si>
  <si>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</si>
  <si>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</si>
  <si>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</si>
  <si>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</si>
  <si>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</si>
  <si>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</si>
  <si>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</si>
  <si>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</si>
  <si>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</si>
  <si>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</si>
  <si>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</si>
  <si>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</si>
  <si>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</si>
  <si>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</si>
  <si>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</si>
  <si>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</si>
  <si>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</si>
  <si>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</si>
  <si>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</si>
  <si>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</si>
  <si>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</si>
  <si>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</si>
  <si>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</si>
  <si>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</si>
  <si>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</si>
  <si>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</si>
  <si>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</si>
  <si>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</si>
  <si>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</si>
  <si>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</si>
  <si>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</si>
  <si>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</si>
  <si>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</si>
  <si>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</si>
  <si>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</si>
  <si>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</si>
  <si>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</si>
  <si>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</si>
  <si>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</si>
  <si>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</si>
  <si>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</si>
  <si>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</si>
  <si>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</si>
  <si>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</si>
  <si>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</si>
  <si>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</si>
  <si>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</si>
  <si>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</si>
  <si>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</si>
  <si>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</si>
  <si>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</si>
  <si>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</si>
  <si>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</si>
  <si>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</si>
  <si>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</si>
  <si>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</si>
  <si>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</si>
  <si>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</si>
  <si>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</si>
  <si>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</si>
  <si>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</si>
  <si>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</si>
  <si>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</si>
  <si>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</si>
  <si>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</si>
  <si>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</si>
  <si>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</si>
  <si>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</si>
  <si>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</si>
  <si>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</si>
  <si>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</si>
  <si>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</si>
  <si>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</si>
  <si>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</si>
  <si>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</si>
  <si>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</si>
  <si>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</si>
  <si>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</si>
  <si>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</si>
  <si>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</si>
  <si>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</si>
  <si>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</si>
  <si>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</si>
  <si>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</si>
  <si>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</si>
  <si>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</si>
  <si>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</si>
  <si>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</si>
  <si>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</si>
  <si>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</si>
  <si>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</si>
  <si>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</si>
  <si>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</si>
  <si>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</si>
  <si>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</si>
  <si>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</si>
  <si>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</si>
  <si>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</si>
  <si>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</si>
  <si>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</si>
  <si>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</si>
  <si>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</si>
  <si>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</si>
  <si>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</si>
  <si>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</si>
  <si>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</si>
  <si>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</si>
  <si>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</si>
  <si>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</si>
  <si>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</si>
  <si>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</si>
  <si>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</si>
  <si>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</si>
  <si>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</si>
  <si>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</si>
  <si>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</si>
  <si>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</si>
  <si>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</si>
  <si>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</si>
  <si>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</si>
  <si>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</si>
  <si>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</si>
  <si>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</si>
  <si>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</si>
  <si>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</si>
  <si>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</si>
  <si>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</si>
  <si>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</si>
  <si>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</si>
  <si>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</si>
  <si>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</si>
  <si>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</si>
  <si>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</si>
  <si>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</si>
  <si>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</si>
  <si>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</si>
  <si>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</si>
  <si>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</si>
  <si>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</si>
  <si>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</si>
  <si>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</si>
  <si>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</si>
  <si>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</si>
  <si>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</si>
  <si>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</si>
  <si>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</si>
  <si>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</si>
  <si>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</si>
  <si>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</si>
  <si>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</si>
  <si>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</si>
  <si>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</si>
  <si>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</si>
  <si>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</si>
  <si>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</si>
  <si>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</si>
  <si>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</si>
  <si>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</si>
  <si>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</si>
  <si>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</si>
  <si>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</si>
  <si>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</si>
  <si>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</si>
  <si>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</si>
  <si>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</si>
  <si>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</si>
  <si>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</si>
  <si>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</si>
  <si>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</si>
  <si>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</si>
  <si>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</si>
  <si>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</si>
  <si>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</si>
  <si>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</si>
  <si>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</si>
  <si>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</si>
  <si>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</si>
  <si>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</si>
  <si>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</si>
  <si>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</si>
  <si>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</si>
  <si>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</si>
  <si>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</si>
  <si>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</si>
  <si>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</si>
  <si>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</si>
  <si>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</si>
  <si>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</si>
  <si>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</si>
  <si>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</si>
  <si>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</si>
  <si>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</si>
  <si>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</si>
  <si>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</si>
  <si>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</si>
  <si>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</si>
  <si>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</si>
  <si>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</si>
  <si>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</si>
  <si>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</si>
  <si>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</si>
  <si>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</si>
  <si>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</si>
  <si>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</si>
  <si>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</si>
  <si>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</si>
  <si>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</si>
  <si>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</si>
  <si>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</si>
  <si>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</si>
  <si>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</si>
  <si>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</si>
  <si>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</si>
  <si>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</si>
  <si>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</si>
  <si>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</si>
  <si>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</si>
  <si>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</si>
  <si>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</si>
  <si>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</si>
  <si>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</si>
  <si>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</si>
  <si>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</si>
  <si>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</si>
  <si>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</si>
  <si>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</si>
  <si>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</si>
  <si>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</si>
  <si>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</si>
  <si>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</si>
  <si>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</si>
  <si>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</si>
  <si>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</si>
  <si>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</si>
  <si>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</si>
  <si>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</si>
  <si>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</si>
  <si>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</si>
  <si>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</si>
  <si>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</si>
  <si>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</si>
  <si>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</si>
  <si>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</si>
  <si>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</si>
  <si>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</si>
  <si>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</si>
  <si>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</si>
  <si>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</si>
  <si>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</si>
  <si>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</si>
  <si>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</si>
  <si>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</si>
  <si>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</si>
  <si>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</si>
  <si>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</si>
  <si>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</si>
  <si>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</si>
  <si>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</si>
  <si>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</si>
  <si>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</si>
  <si>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</si>
  <si>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</si>
  <si>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</si>
  <si>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</si>
  <si>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</si>
  <si>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</si>
  <si>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</si>
  <si>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</si>
  <si>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</si>
  <si>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</si>
  <si>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</si>
  <si>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</si>
  <si>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</si>
  <si>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</si>
  <si>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</si>
  <si>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</si>
  <si>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</si>
  <si>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</si>
  <si>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</si>
  <si>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</si>
  <si>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</si>
  <si>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</si>
  <si>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</si>
  <si>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</si>
  <si>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</si>
  <si>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</si>
  <si>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</si>
  <si>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</si>
  <si>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</si>
  <si>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</si>
  <si>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</si>
  <si>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</si>
  <si>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</si>
  <si>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</si>
  <si>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</si>
  <si>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</si>
  <si>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</si>
  <si>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</si>
  <si>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</si>
  <si>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</si>
  <si>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</si>
  <si>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</si>
  <si>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</si>
  <si>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</si>
  <si>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</si>
  <si>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</si>
  <si>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</si>
  <si>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</si>
  <si>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</si>
  <si>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</si>
  <si>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</si>
  <si>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</si>
  <si>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</si>
  <si>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</si>
  <si>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</si>
  <si>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</si>
  <si>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</si>
  <si>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</si>
  <si>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</si>
  <si>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</si>
  <si>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</si>
  <si>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</si>
  <si>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</si>
  <si>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</si>
  <si>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</si>
  <si>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</si>
  <si>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</si>
  <si>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</si>
  <si>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</si>
  <si>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</si>
  <si>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</si>
  <si>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</si>
  <si>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</si>
  <si>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</si>
  <si>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</si>
  <si>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</si>
  <si>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</si>
  <si>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</si>
  <si>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</si>
  <si>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</si>
  <si>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</si>
  <si>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</si>
  <si>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</si>
  <si>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</si>
  <si>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</si>
  <si>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</si>
  <si>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</si>
  <si>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</si>
  <si>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</si>
  <si>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</si>
  <si>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</si>
  <si>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</si>
  <si>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</si>
  <si>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</si>
  <si>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</si>
  <si>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</si>
  <si>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</si>
  <si>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</si>
  <si>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</si>
  <si>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</si>
  <si>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</si>
  <si>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</si>
  <si>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</si>
  <si>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</si>
  <si>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</si>
  <si>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</si>
  <si>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</si>
  <si>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</si>
  <si>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</si>
  <si>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</si>
  <si>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</si>
  <si>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</si>
  <si>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</si>
  <si>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</si>
  <si>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</si>
  <si>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</si>
  <si>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</si>
  <si>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</si>
  <si>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</si>
  <si>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</si>
  <si>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</si>
  <si>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</si>
  <si>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</si>
  <si>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</si>
  <si>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</si>
  <si>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</si>
  <si>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</si>
  <si>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</si>
  <si>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</si>
  <si>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</si>
  <si>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</si>
  <si>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</si>
  <si>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</si>
  <si>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</si>
  <si>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</si>
  <si>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</si>
  <si>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</si>
  <si>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</si>
  <si>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</si>
  <si>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</si>
  <si>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</si>
  <si>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</si>
  <si>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</si>
  <si>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</si>
  <si>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</si>
  <si>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</si>
  <si>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</si>
  <si>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</si>
  <si>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</si>
  <si>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</si>
  <si>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</si>
  <si>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</si>
  <si>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</si>
  <si>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</si>
  <si>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</si>
  <si>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</si>
  <si>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</si>
  <si>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</si>
  <si>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</si>
  <si>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</si>
  <si>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</si>
  <si>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</si>
  <si>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</si>
  <si>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</si>
  <si>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</si>
  <si>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</si>
  <si>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</si>
  <si>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</si>
  <si>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</si>
  <si>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</si>
  <si>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</si>
  <si>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</si>
  <si>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</si>
  <si>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</si>
  <si>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</si>
  <si>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</si>
  <si>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</si>
  <si>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</si>
  <si>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</si>
  <si>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</si>
  <si>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</si>
  <si>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</si>
  <si>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</si>
  <si>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</si>
  <si>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</si>
  <si>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</si>
  <si>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</si>
  <si>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</si>
  <si>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</si>
  <si>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</si>
  <si>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</si>
  <si>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</si>
  <si>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</si>
  <si>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</si>
  <si>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</si>
  <si>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</si>
  <si>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</si>
  <si>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</si>
  <si>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</si>
  <si>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</si>
  <si>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</si>
  <si>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</si>
  <si>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</si>
  <si>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</si>
  <si>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</si>
  <si>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</si>
  <si>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</si>
  <si>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</si>
  <si>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</si>
  <si>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</si>
  <si>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</si>
  <si>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</si>
  <si>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</si>
  <si>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</si>
  <si>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</si>
  <si>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</si>
  <si>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</si>
  <si>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</si>
  <si>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</si>
  <si>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</si>
  <si>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</si>
  <si>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</si>
  <si>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</si>
  <si>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</si>
  <si>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</si>
  <si>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</si>
  <si>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</si>
  <si>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</si>
  <si>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</si>
  <si>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</si>
  <si>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</si>
  <si>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</si>
  <si>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</si>
  <si>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</si>
  <si>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</si>
  <si>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</si>
  <si>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</si>
  <si>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</si>
  <si>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</si>
  <si>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</si>
  <si>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</si>
  <si>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</si>
  <si>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</si>
  <si>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</si>
  <si>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</si>
  <si>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</si>
  <si>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</si>
  <si>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</si>
  <si>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</si>
  <si>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</si>
  <si>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</si>
  <si>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</si>
  <si>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</si>
  <si>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</si>
  <si>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</si>
  <si>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</si>
  <si>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</si>
  <si>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</si>
  <si>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</si>
  <si>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</si>
  <si>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</si>
  <si>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</si>
  <si>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</si>
  <si>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</si>
  <si>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</si>
  <si>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</si>
  <si>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</si>
  <si>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</si>
  <si>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</si>
  <si>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</si>
  <si>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</si>
  <si>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</si>
  <si>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</si>
  <si>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</si>
  <si>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</si>
  <si>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</si>
  <si>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</si>
  <si>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</si>
  <si>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</si>
  <si>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</si>
  <si>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</si>
  <si>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</si>
  <si>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</si>
  <si>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</si>
  <si>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</si>
  <si>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</si>
  <si>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</si>
  <si>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</si>
  <si>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</si>
  <si>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</si>
  <si>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</si>
  <si>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</si>
  <si>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</si>
  <si>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</si>
  <si>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</si>
  <si>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</si>
  <si>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</si>
  <si>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</si>
  <si>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</si>
  <si>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</si>
  <si>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</si>
  <si>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</si>
  <si>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</si>
  <si>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</si>
  <si>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</si>
  <si>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</si>
  <si>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</si>
  <si>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</si>
  <si>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</si>
  <si>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</si>
  <si>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</si>
  <si>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</si>
  <si>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</si>
  <si>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</si>
  <si>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</si>
  <si>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</si>
  <si>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</si>
  <si>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</si>
  <si>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</si>
  <si>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</si>
  <si>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</si>
  <si>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</si>
  <si>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</si>
  <si>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</si>
  <si>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</si>
  <si>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</si>
  <si>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</si>
  <si>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</si>
  <si>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</si>
  <si>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</si>
  <si>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</si>
  <si>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</si>
  <si>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</si>
  <si>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</si>
  <si>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</si>
  <si>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</si>
  <si>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</si>
  <si>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</si>
  <si>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</si>
  <si>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</si>
  <si>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</si>
  <si>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</si>
  <si>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</si>
  <si>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</si>
  <si>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</si>
  <si>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</si>
  <si>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</si>
  <si>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</si>
  <si>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</si>
  <si>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</si>
  <si>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</si>
  <si>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</si>
  <si>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</si>
  <si>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</si>
  <si>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</si>
  <si>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</si>
  <si>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</si>
  <si>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</si>
  <si>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</si>
  <si>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</si>
  <si>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</si>
  <si>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</si>
  <si>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</si>
  <si>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</si>
  <si>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</si>
  <si>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</si>
  <si>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</si>
  <si>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</si>
  <si>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</si>
  <si>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</si>
  <si>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</si>
  <si>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</si>
  <si>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</si>
  <si>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</si>
  <si>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</si>
  <si>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</si>
  <si>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</si>
  <si>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</si>
  <si>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</si>
  <si>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</si>
  <si>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</si>
  <si>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</si>
  <si>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</si>
  <si>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</si>
  <si>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</si>
  <si>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</si>
  <si>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</si>
  <si>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</si>
  <si>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</si>
  <si>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</si>
  <si>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</si>
  <si>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</si>
  <si>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</si>
  <si>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</si>
  <si>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</si>
  <si>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</si>
  <si>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</si>
  <si>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</si>
  <si>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</si>
  <si>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</si>
  <si>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</si>
  <si>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</si>
  <si>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</si>
  <si>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</si>
  <si>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</si>
  <si>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</si>
  <si>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</si>
  <si>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</si>
  <si>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</si>
  <si>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</si>
  <si>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</si>
  <si>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</si>
  <si>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</si>
  <si>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</si>
  <si>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</si>
  <si>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</si>
  <si>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</si>
  <si>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</si>
  <si>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</si>
  <si>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</si>
  <si>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</si>
  <si>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</si>
  <si>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</si>
  <si>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</si>
  <si>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</si>
  <si>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</si>
  <si>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</si>
  <si>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</si>
  <si>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</si>
  <si>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</si>
  <si>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</si>
  <si>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</si>
  <si>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</si>
  <si>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</si>
  <si>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</si>
  <si>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</si>
  <si>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</si>
  <si>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</si>
  <si>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</si>
  <si>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</si>
  <si>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</si>
  <si>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</si>
  <si>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</si>
  <si>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</si>
  <si>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</si>
  <si>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</si>
  <si>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</si>
  <si>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</si>
  <si>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</si>
  <si>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</si>
  <si>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</si>
  <si>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</si>
  <si>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</si>
  <si>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</si>
  <si>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</si>
  <si>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</si>
  <si>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</si>
  <si>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</si>
  <si>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</si>
  <si>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</si>
  <si>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</si>
  <si>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</si>
  <si>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</si>
  <si>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</si>
  <si>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</si>
  <si>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</si>
  <si>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</si>
  <si>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</si>
  <si>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</si>
  <si>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</si>
  <si>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</si>
  <si>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</si>
  <si>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</si>
  <si>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</si>
  <si>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</si>
  <si>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</si>
  <si>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</si>
  <si>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</si>
  <si>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</si>
  <si>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</si>
  <si>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</si>
  <si>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</si>
  <si>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</si>
  <si>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</si>
  <si>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</si>
  <si>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</si>
  <si>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</si>
  <si>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</si>
  <si>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</si>
  <si>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</si>
  <si>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</si>
  <si>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</si>
  <si>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</si>
  <si>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</si>
  <si>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</si>
  <si>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</si>
  <si>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</si>
  <si>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</si>
  <si>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</si>
  <si>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</si>
  <si>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</si>
  <si>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</si>
  <si>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</si>
  <si>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</si>
  <si>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</si>
  <si>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</si>
  <si>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</si>
  <si>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</si>
  <si>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</si>
  <si>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</si>
  <si>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</si>
  <si>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</si>
  <si>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</si>
  <si>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</si>
  <si>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</si>
  <si>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</si>
  <si>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</si>
  <si>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</si>
  <si>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</si>
  <si>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</si>
  <si>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</si>
  <si>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</si>
  <si>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</si>
  <si>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</si>
  <si>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</si>
  <si>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</si>
  <si>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</si>
  <si>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</si>
  <si>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</si>
  <si>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</si>
  <si>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</si>
  <si>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</si>
  <si>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</si>
  <si>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</si>
  <si>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</si>
  <si>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</si>
  <si>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</si>
  <si>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</si>
  <si>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</si>
  <si>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</si>
  <si>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</si>
  <si>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</si>
  <si>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</si>
  <si>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</si>
  <si>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</si>
  <si>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</si>
  <si>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</si>
  <si>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</si>
  <si>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</si>
  <si>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</si>
  <si>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</si>
  <si>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</si>
  <si>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</si>
  <si>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</si>
  <si>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</si>
  <si>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</si>
  <si>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</si>
  <si>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</si>
  <si>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</si>
  <si>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</si>
  <si>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</si>
  <si>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</si>
  <si>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</si>
  <si>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</si>
  <si>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</si>
  <si>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</si>
  <si>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</si>
  <si>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</si>
  <si>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</si>
  <si>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</si>
  <si>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</si>
  <si>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</si>
  <si>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</si>
  <si>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</si>
  <si>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</si>
  <si>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</si>
  <si>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</si>
  <si>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</si>
  <si>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</si>
  <si>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</si>
  <si>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</si>
  <si>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</si>
  <si>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</si>
  <si>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</si>
  <si>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</si>
  <si>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</si>
  <si>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</si>
  <si>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</si>
  <si>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</si>
  <si>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</si>
  <si>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</si>
  <si>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</si>
  <si>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</si>
  <si>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</si>
  <si>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</si>
  <si>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</si>
  <si>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</si>
  <si>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</si>
  <si>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</si>
  <si>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</si>
  <si>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</si>
  <si>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</si>
  <si>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</si>
  <si>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</si>
  <si>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</si>
  <si>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</si>
  <si>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</si>
  <si>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</si>
  <si>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</si>
  <si>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</si>
  <si>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</si>
  <si>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</si>
  <si>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</si>
  <si>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</si>
  <si>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</si>
  <si>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</si>
  <si>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</si>
  <si>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</si>
  <si>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</si>
  <si>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</si>
  <si>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</si>
  <si>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</si>
  <si>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</si>
  <si>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</si>
  <si>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</si>
  <si>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</si>
  <si>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</si>
  <si>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</si>
  <si>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</si>
  <si>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</si>
  <si>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</si>
  <si>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</si>
  <si>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</si>
  <si>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</si>
  <si>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</si>
  <si>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</si>
  <si>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</si>
  <si>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</si>
  <si>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</si>
  <si>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</si>
  <si>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</si>
  <si>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</si>
  <si>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</si>
  <si>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</si>
  <si>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</si>
  <si>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</si>
  <si>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</si>
  <si>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</si>
  <si>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</si>
  <si>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</si>
  <si>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</si>
  <si>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</si>
  <si>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</si>
  <si>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</si>
  <si>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</si>
  <si>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</si>
  <si>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</si>
  <si>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</si>
  <si>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</si>
  <si>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</si>
  <si>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</si>
  <si>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</si>
  <si>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</si>
  <si>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</si>
  <si>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</si>
  <si>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</si>
  <si>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</si>
  <si>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</si>
  <si>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</si>
  <si>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</si>
  <si>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</si>
  <si>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</si>
  <si>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</si>
  <si>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</si>
  <si>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</si>
  <si>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</si>
  <si>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</si>
  <si>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</si>
  <si>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</si>
  <si>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</si>
  <si>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</si>
  <si>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</si>
  <si>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</si>
  <si>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</si>
  <si>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</si>
  <si>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</si>
  <si>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</si>
  <si>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</si>
  <si>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</si>
  <si>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</si>
  <si>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</si>
  <si>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</si>
  <si>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</si>
  <si>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</si>
  <si>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</si>
  <si>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</si>
  <si>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</si>
  <si>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</si>
  <si>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</si>
  <si>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</si>
  <si>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</si>
  <si>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</si>
  <si>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</si>
  <si>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</si>
  <si>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</si>
  <si>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</si>
  <si>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</si>
  <si>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</si>
  <si>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</si>
  <si>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</si>
  <si>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</si>
  <si>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</si>
  <si>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</si>
  <si>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</si>
  <si>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</si>
  <si>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</si>
  <si>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</si>
  <si>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</si>
  <si>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</si>
  <si>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</si>
  <si>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</si>
  <si>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</si>
  <si>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</si>
  <si>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</si>
  <si>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</si>
  <si>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</si>
  <si>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</si>
  <si>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</si>
  <si>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</si>
  <si>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</si>
  <si>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</si>
  <si>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</si>
  <si>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</si>
  <si>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</si>
  <si>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</si>
  <si>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</si>
  <si>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</si>
  <si>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</si>
  <si>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</si>
  <si>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</si>
  <si>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</si>
  <si>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</si>
  <si>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</si>
  <si>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</si>
  <si>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</si>
  <si>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</si>
  <si>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</si>
  <si>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</si>
  <si>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</si>
  <si>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</si>
  <si>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</si>
  <si>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</si>
  <si>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</si>
  <si>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</si>
  <si>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</si>
  <si>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</si>
  <si>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</si>
  <si>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</si>
  <si>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</si>
  <si>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</si>
  <si>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</si>
  <si>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</si>
  <si>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</si>
  <si>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</si>
  <si>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</si>
  <si>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</si>
  <si>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</si>
  <si>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</si>
  <si>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</si>
  <si>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</si>
  <si>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</si>
  <si>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</si>
  <si>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</si>
  <si>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</si>
  <si>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</si>
  <si>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</si>
  <si>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</si>
  <si>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</si>
  <si>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</si>
  <si>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</si>
  <si>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</si>
  <si>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</si>
  <si>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</si>
  <si>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</si>
  <si>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</si>
  <si>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</si>
  <si>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</si>
  <si>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</si>
  <si>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</si>
  <si>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</si>
  <si>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</si>
  <si>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</si>
  <si>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</si>
  <si>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</si>
  <si>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</si>
  <si>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</si>
  <si>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</si>
  <si>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</si>
  <si>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</si>
  <si>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</si>
  <si>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</si>
  <si>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</si>
  <si>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</si>
  <si>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</si>
  <si>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</si>
  <si>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</si>
  <si>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</si>
  <si>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</si>
  <si>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</si>
  <si>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</si>
  <si>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</si>
  <si>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</si>
  <si>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</si>
  <si>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</si>
  <si>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</si>
  <si>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</si>
  <si>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</si>
  <si>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</si>
  <si>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</si>
  <si>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</si>
  <si>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</si>
  <si>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</si>
  <si>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</si>
  <si>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</si>
  <si>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</si>
  <si>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</si>
  <si>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</si>
  <si>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</si>
  <si>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</si>
  <si>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</si>
  <si>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</si>
  <si>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</si>
  <si>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</si>
  <si>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</si>
  <si>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</si>
  <si>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</si>
  <si>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</si>
  <si>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</si>
  <si>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</si>
  <si>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</si>
  <si>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</si>
  <si>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</si>
  <si>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</si>
  <si>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</si>
  <si>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</si>
  <si>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</si>
  <si>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</si>
  <si>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</si>
  <si>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</si>
  <si>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</si>
  <si>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</si>
  <si>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</si>
  <si>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</si>
  <si>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</si>
  <si>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</si>
  <si>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</si>
  <si>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</si>
  <si>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</si>
  <si>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</si>
  <si>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</si>
  <si>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</si>
  <si>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</si>
  <si>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</si>
  <si>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</si>
  <si>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</si>
  <si>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</si>
  <si>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</si>
  <si>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</si>
  <si>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</si>
  <si>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</si>
  <si>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</si>
  <si>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</si>
  <si>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</si>
  <si>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</si>
  <si>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</si>
  <si>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</si>
  <si>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</si>
  <si>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</si>
  <si>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</si>
  <si>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</si>
  <si>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</si>
  <si>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</si>
  <si>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</si>
  <si>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</si>
  <si>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</si>
  <si>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</si>
  <si>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</si>
  <si>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</si>
  <si>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</si>
  <si>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</si>
  <si>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</si>
  <si>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</si>
  <si>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</si>
  <si>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</si>
  <si>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</si>
  <si>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</si>
  <si>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</si>
  <si>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</si>
  <si>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</si>
  <si>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</si>
  <si>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</si>
  <si>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</si>
  <si>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</si>
  <si>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</si>
  <si>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</si>
  <si>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</si>
  <si>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</si>
  <si>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</si>
  <si>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</si>
  <si>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</si>
  <si>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</si>
  <si>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</si>
  <si>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</si>
  <si>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</si>
  <si>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</si>
  <si>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</si>
  <si>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</si>
  <si>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</si>
  <si>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</si>
  <si>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</si>
  <si>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</si>
  <si>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</si>
  <si>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</si>
  <si>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</si>
  <si>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</si>
  <si>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</si>
  <si>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</si>
  <si>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</si>
  <si>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</si>
  <si>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</si>
  <si>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</si>
  <si>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</si>
  <si>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</si>
  <si>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</si>
  <si>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</si>
  <si>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</si>
  <si>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</si>
  <si>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</si>
  <si>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</si>
  <si>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</si>
  <si>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</si>
  <si>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</si>
  <si>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</si>
  <si>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</si>
  <si>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</si>
  <si>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</si>
  <si>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</si>
  <si>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</si>
  <si>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</si>
  <si>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</si>
  <si>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</si>
  <si>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</si>
  <si>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</si>
  <si>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</si>
  <si>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</si>
  <si>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</si>
  <si>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</si>
  <si>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</si>
  <si>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</si>
  <si>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</si>
  <si>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</si>
  <si>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</si>
  <si>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</si>
  <si>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</si>
  <si>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</si>
  <si>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</si>
  <si>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</si>
  <si>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</si>
  <si>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</si>
  <si>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</si>
  <si>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</si>
  <si>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</si>
  <si>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</si>
  <si>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</si>
  <si>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</si>
  <si>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</si>
  <si>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</si>
  <si>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</si>
  <si>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</si>
  <si>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</si>
  <si>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</si>
  <si>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</si>
  <si>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</si>
  <si>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</si>
  <si>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</si>
  <si>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</si>
  <si>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</si>
  <si>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</si>
  <si>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</si>
  <si>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</si>
  <si>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</si>
  <si>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</si>
  <si>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</si>
  <si>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</si>
  <si>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</si>
  <si>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</si>
  <si>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</si>
  <si>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</si>
  <si>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</si>
  <si>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</si>
  <si>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</si>
  <si>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</si>
  <si>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</si>
  <si>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</si>
  <si>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</si>
  <si>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</si>
  <si>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</si>
  <si>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</si>
  <si>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</si>
  <si>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</si>
  <si>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</si>
  <si>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</si>
  <si>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</si>
  <si>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</si>
  <si>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</si>
  <si>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</si>
  <si>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</si>
  <si>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</si>
  <si>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</si>
  <si>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</si>
  <si>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</si>
  <si>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</si>
  <si>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</si>
  <si>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</si>
  <si>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</si>
  <si>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</si>
  <si>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</si>
  <si>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</si>
  <si>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</si>
  <si>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</si>
  <si>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</si>
  <si>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</si>
  <si>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</si>
  <si>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</si>
  <si>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</si>
  <si>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</si>
  <si>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</si>
  <si>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</si>
  <si>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</si>
  <si>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</si>
  <si>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</si>
  <si>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</si>
  <si>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</si>
  <si>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</si>
  <si>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</si>
  <si>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</si>
  <si>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</si>
  <si>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</si>
  <si>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</si>
  <si>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</si>
  <si>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</si>
  <si>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</si>
  <si>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</si>
  <si>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</si>
  <si>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</si>
  <si>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</si>
  <si>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</si>
  <si>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</si>
  <si>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</si>
  <si>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</si>
  <si>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</si>
  <si>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</si>
  <si>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</si>
  <si>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</si>
  <si>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</si>
  <si>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</si>
  <si>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</si>
  <si>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</si>
  <si>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</si>
  <si>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</si>
  <si>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</si>
  <si>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</si>
  <si>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</si>
  <si>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</si>
  <si>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</si>
  <si>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</si>
  <si>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</si>
  <si>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</si>
  <si>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</si>
  <si>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</si>
  <si>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</si>
  <si>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</si>
  <si>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</si>
  <si>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</si>
  <si>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</si>
  <si>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</si>
  <si>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</si>
  <si>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</si>
  <si>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</si>
  <si>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</si>
  <si>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</si>
  <si>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</si>
  <si>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</si>
  <si>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</si>
  <si>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</si>
  <si>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</si>
  <si>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</si>
  <si>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</si>
  <si>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</si>
  <si>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</si>
  <si>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</si>
  <si>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</si>
  <si>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</si>
  <si>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</si>
  <si>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</si>
  <si>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</si>
  <si>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</si>
  <si>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</si>
  <si>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</si>
  <si>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</si>
  <si>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</si>
  <si>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</si>
  <si>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</si>
  <si>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</si>
  <si>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</si>
  <si>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</si>
  <si>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</si>
  <si>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</si>
  <si>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</si>
  <si>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</si>
  <si>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</si>
  <si>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</si>
  <si>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</si>
  <si>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</si>
  <si>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</si>
  <si>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</si>
  <si>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</si>
  <si>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</si>
  <si>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</si>
  <si>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</si>
  <si>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</si>
  <si>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</si>
  <si>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</si>
  <si>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</si>
  <si>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</si>
  <si>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</si>
  <si>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</si>
  <si>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</si>
  <si>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</si>
  <si>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</si>
  <si>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</si>
  <si>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</si>
  <si>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</si>
  <si>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</si>
  <si>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</si>
  <si>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</si>
  <si>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</si>
  <si>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</si>
  <si>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</si>
  <si>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</si>
  <si>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</si>
  <si>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</si>
  <si>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</si>
  <si>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</si>
  <si>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</si>
  <si>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</si>
  <si>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</si>
  <si>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</si>
  <si>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</si>
  <si>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</si>
  <si>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</si>
  <si>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</si>
  <si>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</si>
  <si>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</si>
  <si>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</si>
  <si>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</si>
  <si>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</si>
  <si>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</si>
  <si>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</si>
  <si>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</si>
  <si>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</si>
  <si>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</si>
  <si>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</si>
  <si>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</si>
  <si>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</si>
  <si>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</si>
  <si>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</si>
  <si>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</si>
  <si>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</si>
  <si>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</si>
  <si>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</si>
  <si>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</si>
  <si>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</si>
  <si>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</si>
  <si>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</si>
  <si>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</si>
  <si>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</si>
  <si>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</si>
  <si>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</si>
  <si>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</si>
  <si>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</si>
  <si>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</si>
  <si>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</si>
  <si>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</si>
  <si>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</si>
  <si>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</si>
  <si>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</si>
  <si>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</si>
  <si>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</si>
  <si>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</si>
  <si>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</si>
  <si>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</si>
  <si>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</si>
  <si>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</si>
  <si>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</si>
  <si>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</si>
  <si>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</si>
  <si>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</si>
  <si>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</si>
  <si>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</si>
  <si>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</si>
  <si>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</si>
  <si>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</si>
  <si>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</si>
  <si>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</si>
  <si>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</si>
  <si>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</si>
  <si>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</si>
  <si>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</si>
  <si>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</si>
  <si>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</si>
  <si>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</si>
  <si>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</si>
  <si>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</si>
  <si>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</si>
  <si>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</si>
  <si>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</si>
  <si>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</si>
  <si>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</si>
  <si>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</si>
  <si>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</si>
  <si>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</si>
  <si>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</si>
  <si>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</si>
  <si>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</si>
  <si>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</si>
  <si>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</si>
  <si>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</si>
  <si>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</si>
  <si>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</si>
  <si>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</si>
  <si>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</si>
  <si>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</si>
  <si>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</si>
  <si>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</si>
  <si>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</si>
  <si>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</si>
  <si>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</si>
  <si>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</si>
  <si>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</si>
  <si>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</si>
  <si>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</si>
  <si>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</si>
  <si>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</si>
  <si>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</si>
  <si>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</si>
  <si>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</si>
  <si>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</si>
  <si>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</si>
  <si>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</si>
  <si>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</si>
  <si>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</si>
  <si>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</si>
  <si>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</si>
  <si>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</si>
  <si>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</si>
  <si>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</si>
  <si>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</si>
  <si>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</si>
  <si>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</si>
  <si>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</si>
  <si>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</si>
  <si>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</si>
  <si>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</si>
  <si>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</si>
  <si>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</si>
  <si>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</si>
  <si>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</si>
  <si>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</si>
  <si>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</si>
  <si>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</si>
  <si>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</si>
  <si>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</si>
  <si>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</si>
  <si>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</si>
  <si>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</si>
  <si>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</si>
  <si>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</si>
  <si>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</si>
  <si>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</si>
  <si>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</si>
  <si>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</si>
  <si>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</si>
  <si>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</si>
  <si>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</si>
  <si>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</si>
  <si>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</si>
  <si>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</si>
  <si>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</si>
  <si>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</si>
  <si>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</si>
  <si>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</si>
  <si>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</si>
  <si>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</si>
  <si>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</si>
  <si>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</si>
  <si>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</si>
  <si>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</si>
  <si>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</si>
  <si>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</si>
  <si>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</si>
  <si>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</si>
  <si>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</si>
  <si>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</si>
  <si>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</si>
  <si>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</si>
  <si>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</si>
  <si>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</si>
  <si>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</si>
  <si>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</si>
  <si>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</si>
  <si>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</si>
  <si>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</si>
  <si>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</si>
  <si>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</si>
  <si>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</si>
  <si>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</si>
  <si>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</si>
  <si>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</si>
  <si>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</si>
  <si>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</si>
  <si>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</si>
  <si>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</si>
  <si>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</si>
  <si>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</si>
  <si>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</si>
  <si>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</si>
  <si>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</si>
  <si>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</si>
  <si>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</si>
  <si>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</si>
  <si>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</si>
  <si>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</si>
  <si>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</si>
  <si>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</si>
  <si>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</si>
  <si>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</si>
  <si>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</si>
  <si>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</si>
  <si>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</si>
  <si>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</si>
  <si>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</si>
  <si>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</si>
  <si>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</si>
  <si>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</si>
  <si>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</si>
  <si>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</si>
  <si>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</si>
  <si>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</si>
  <si>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</si>
  <si>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</si>
  <si>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</si>
  <si>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</si>
  <si>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</si>
  <si>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</si>
  <si>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</si>
  <si>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</si>
  <si>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</si>
  <si>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</si>
  <si>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</si>
  <si>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</si>
  <si>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</si>
  <si>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</si>
  <si>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</si>
  <si>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</si>
  <si>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</si>
  <si>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</si>
  <si>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</si>
  <si>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</si>
  <si>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</si>
  <si>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</si>
  <si>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</si>
  <si>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</si>
  <si>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</si>
  <si>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</si>
  <si>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</si>
  <si>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</si>
  <si>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</si>
  <si>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</si>
  <si>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</si>
  <si>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</si>
  <si>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</si>
  <si>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</si>
  <si>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</si>
  <si>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</si>
  <si>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</si>
  <si>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</si>
  <si>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</si>
  <si>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</si>
  <si>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</si>
  <si>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</si>
  <si>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</si>
  <si>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</si>
  <si>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</si>
  <si>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</si>
  <si>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</si>
  <si>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</si>
  <si>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</si>
  <si>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</si>
  <si>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</si>
  <si>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</si>
  <si>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</si>
  <si>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</si>
  <si>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</si>
  <si>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</si>
  <si>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</si>
  <si>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</si>
  <si>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</si>
  <si>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</si>
  <si>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</si>
  <si>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</si>
  <si>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</si>
  <si>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</si>
  <si>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</si>
  <si>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</si>
  <si>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</si>
  <si>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</si>
  <si>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</si>
  <si>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</si>
  <si>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</si>
  <si>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</si>
  <si>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</si>
  <si>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</si>
  <si>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</si>
  <si>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</si>
  <si>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</si>
  <si>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</si>
  <si>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</si>
  <si>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</si>
  <si>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</si>
  <si>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</si>
  <si>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</si>
  <si>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</si>
  <si>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</si>
  <si>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</si>
  <si>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</si>
  <si>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</si>
  <si>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</si>
  <si>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</si>
  <si>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</si>
  <si>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</si>
  <si>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</si>
  <si>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</si>
  <si>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</si>
  <si>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</si>
  <si>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</si>
  <si>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</si>
  <si>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</si>
  <si>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</si>
  <si>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</si>
  <si>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</si>
  <si>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</si>
  <si>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</si>
  <si>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</si>
  <si>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</si>
  <si>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</si>
  <si>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</si>
  <si>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</si>
  <si>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</si>
  <si>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</si>
  <si>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</si>
  <si>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</si>
  <si>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</si>
  <si>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</si>
  <si>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</si>
  <si>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</si>
  <si>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</si>
  <si>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</si>
  <si>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</si>
  <si>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</si>
  <si>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</si>
  <si>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</si>
  <si>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</si>
  <si>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</si>
  <si>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</si>
  <si>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</si>
  <si>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</si>
  <si>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</si>
  <si>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</si>
  <si>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</si>
  <si>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</si>
  <si>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</si>
  <si>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</si>
  <si>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</si>
  <si>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</si>
  <si>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</si>
  <si>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</si>
  <si>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</si>
  <si>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</si>
  <si>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</si>
  <si>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</si>
  <si>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</si>
  <si>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</si>
  <si>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</si>
  <si>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</si>
  <si>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</si>
  <si>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</si>
  <si>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</si>
  <si>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</si>
  <si>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</si>
  <si>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</si>
  <si>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</si>
  <si>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</si>
  <si>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</si>
  <si>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</si>
  <si>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</si>
  <si>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</si>
  <si>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</si>
  <si>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</si>
  <si>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</si>
  <si>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</si>
  <si>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</si>
  <si>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</si>
  <si>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</si>
  <si>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</si>
  <si>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</si>
  <si>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</si>
  <si>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</si>
  <si>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</si>
  <si>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</si>
  <si>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</si>
  <si>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</si>
  <si>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</si>
  <si>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</si>
  <si>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</si>
  <si>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</si>
  <si>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</si>
  <si>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</si>
  <si>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</si>
  <si>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</si>
  <si>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</si>
  <si>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</si>
  <si>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</si>
  <si>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</si>
  <si>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</si>
  <si>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</si>
  <si>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</si>
  <si>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</si>
  <si>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</si>
  <si>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</si>
  <si>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</si>
  <si>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</si>
  <si>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</si>
  <si>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</si>
  <si>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</si>
  <si>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</si>
  <si>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</si>
  <si>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</si>
  <si>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</si>
  <si>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</si>
  <si>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</si>
  <si>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</si>
  <si>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</si>
  <si>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</si>
  <si>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</si>
  <si>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</si>
  <si>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</si>
  <si>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</si>
  <si>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</si>
  <si>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</si>
  <si>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</si>
  <si>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</si>
  <si>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</si>
  <si>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</si>
  <si>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</si>
  <si>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</si>
  <si>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</si>
  <si>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</si>
  <si>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</si>
  <si>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</si>
  <si>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</si>
  <si>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</si>
  <si>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</si>
  <si>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</si>
  <si>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</si>
  <si>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</si>
  <si>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</si>
  <si>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</si>
  <si>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</si>
  <si>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</si>
  <si>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</si>
  <si>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</si>
  <si>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</si>
  <si>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</si>
  <si>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</si>
  <si>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</si>
  <si>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</si>
  <si>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</si>
  <si>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</si>
  <si>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</si>
  <si>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</si>
  <si>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</si>
  <si>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</si>
  <si>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</si>
  <si>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</si>
  <si>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</si>
  <si>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</si>
  <si>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</si>
  <si>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</si>
  <si>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</si>
  <si>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</si>
  <si>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</si>
  <si>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</si>
  <si>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</si>
  <si>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</si>
  <si>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</si>
  <si>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</si>
  <si>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</si>
  <si>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</si>
  <si>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</si>
  <si>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</si>
  <si>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</si>
  <si>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</si>
  <si>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</si>
  <si>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</si>
  <si>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</si>
  <si>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</si>
  <si>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</si>
  <si>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</si>
  <si>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</si>
  <si>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</si>
  <si>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</si>
  <si>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</si>
  <si>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</si>
  <si>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</si>
  <si>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</si>
  <si>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</si>
  <si>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</si>
  <si>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</si>
  <si>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</si>
  <si>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</si>
  <si>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</si>
  <si>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</si>
  <si>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</si>
  <si>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</si>
  <si>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</si>
  <si>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</si>
  <si>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</si>
  <si>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</si>
  <si>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</si>
  <si>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</si>
  <si>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</si>
  <si>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</si>
  <si>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</si>
  <si>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</si>
  <si>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</si>
  <si>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</si>
  <si>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</si>
  <si>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</si>
  <si>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</si>
  <si>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</si>
  <si>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</si>
  <si>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</si>
  <si>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</si>
  <si>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</si>
  <si>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</si>
  <si>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</si>
  <si>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</si>
  <si>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</si>
  <si>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</si>
  <si>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</si>
  <si>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</si>
  <si>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</si>
  <si>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</si>
  <si>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</si>
  <si>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</si>
  <si>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</si>
  <si>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</si>
  <si>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</si>
  <si>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</si>
  <si>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</si>
  <si>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</si>
  <si>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</si>
  <si>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</si>
  <si>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</si>
  <si>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</si>
  <si>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</si>
  <si>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</si>
  <si>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</si>
  <si>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</si>
  <si>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</si>
  <si>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</si>
  <si>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</si>
  <si>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</si>
  <si>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</si>
  <si>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</si>
  <si>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</si>
  <si>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</si>
  <si>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</si>
  <si>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</si>
  <si>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</si>
  <si>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</si>
  <si>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</si>
  <si>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</si>
  <si>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</si>
  <si>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</si>
  <si>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</si>
  <si>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</si>
  <si>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</si>
  <si>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</si>
  <si>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</si>
  <si>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</si>
  <si>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</si>
  <si>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</si>
  <si>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</si>
  <si>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</si>
  <si>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</si>
  <si>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</si>
  <si>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</si>
  <si>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</si>
  <si>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</si>
  <si>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</si>
  <si>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</si>
  <si>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</si>
  <si>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</si>
  <si>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</si>
  <si>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</si>
  <si>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</si>
  <si>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</si>
  <si>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</si>
  <si>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</si>
  <si>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</si>
  <si>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</si>
  <si>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</si>
  <si>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</si>
  <si>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</si>
  <si>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</si>
  <si>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</si>
  <si>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</si>
  <si>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</si>
  <si>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</si>
  <si>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</si>
  <si>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</si>
  <si>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</si>
  <si>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</si>
  <si>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</si>
  <si>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</si>
  <si>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</si>
  <si>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</si>
  <si>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</si>
  <si>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</si>
  <si>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</si>
  <si>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</si>
  <si>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</si>
  <si>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</si>
  <si>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</si>
  <si>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</si>
  <si>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</si>
  <si>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</si>
  <si>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</si>
  <si>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</si>
  <si>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</si>
  <si>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</si>
  <si>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</si>
  <si>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</si>
  <si>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</si>
  <si>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</si>
  <si>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</si>
  <si>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</si>
  <si>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</si>
  <si>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</si>
  <si>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</si>
  <si>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</si>
  <si>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</si>
  <si>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</si>
  <si>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</si>
  <si>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</si>
  <si>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</si>
  <si>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</si>
  <si>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</si>
  <si>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</si>
  <si>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</si>
  <si>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</si>
  <si>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</si>
  <si>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</si>
  <si>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</si>
  <si>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</si>
  <si>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</si>
  <si>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</si>
  <si>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</si>
  <si>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</si>
  <si>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</si>
  <si>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</si>
  <si>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</si>
  <si>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</si>
  <si>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</si>
  <si>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</si>
  <si>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</si>
  <si>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</si>
  <si>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</si>
  <si>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</si>
  <si>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</si>
  <si>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</si>
  <si>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</si>
  <si>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</si>
  <si>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</si>
  <si>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</si>
  <si>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</si>
  <si>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</si>
  <si>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</si>
  <si>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</si>
  <si>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</si>
  <si>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</si>
  <si>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</si>
  <si>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</si>
  <si>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</si>
  <si>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</si>
  <si>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</si>
  <si>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</si>
  <si>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</si>
  <si>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</si>
  <si>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</si>
  <si>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</si>
  <si>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</si>
  <si>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</si>
  <si>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</si>
  <si>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</si>
  <si>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</si>
  <si>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</si>
  <si>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</si>
  <si>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</si>
  <si>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</si>
  <si>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</si>
  <si>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</si>
  <si>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</si>
  <si>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</si>
  <si>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</si>
  <si>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</si>
  <si>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</si>
  <si>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</si>
  <si>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</si>
  <si>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</si>
  <si>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</si>
  <si>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</si>
  <si>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</si>
  <si>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</si>
  <si>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</si>
  <si>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</si>
  <si>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</si>
  <si>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</si>
  <si>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</si>
  <si>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</si>
  <si>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</si>
  <si>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</si>
  <si>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</si>
  <si>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</si>
  <si>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</si>
  <si>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</si>
  <si>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</si>
  <si>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</si>
  <si>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</si>
  <si>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</si>
  <si>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</si>
  <si>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</si>
  <si>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</si>
  <si>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</si>
  <si>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</si>
  <si>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</si>
  <si>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</si>
  <si>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</si>
  <si>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</si>
  <si>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</si>
  <si>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</si>
  <si>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</si>
  <si>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</si>
  <si>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</si>
  <si>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</si>
  <si>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</si>
  <si>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</si>
  <si>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</si>
  <si>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</si>
  <si>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</si>
  <si>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</si>
  <si>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</si>
  <si>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</si>
  <si>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</si>
  <si>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</si>
  <si>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</si>
  <si>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</si>
  <si>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</si>
  <si>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</si>
  <si>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</si>
  <si>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</si>
  <si>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</si>
  <si>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</si>
  <si>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</si>
  <si>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</si>
  <si>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</si>
  <si>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</si>
  <si>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</si>
  <si>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</si>
  <si>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</si>
  <si>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</si>
  <si>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</si>
  <si>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</si>
  <si>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</si>
  <si>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</si>
  <si>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</si>
  <si>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</si>
  <si>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</si>
  <si>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</si>
  <si>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</si>
  <si>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</si>
  <si>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</si>
  <si>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</si>
  <si>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</si>
  <si>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</si>
  <si>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</si>
  <si>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</si>
  <si>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</si>
  <si>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</si>
  <si>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</si>
  <si>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</si>
  <si>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</si>
  <si>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</si>
  <si>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</si>
  <si>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</si>
  <si>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</si>
  <si>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</si>
  <si>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</si>
  <si>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</si>
  <si>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</si>
  <si>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</si>
  <si>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</si>
  <si>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</si>
  <si>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</si>
  <si>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</si>
  <si>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</si>
  <si>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</si>
  <si>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</si>
  <si>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</si>
  <si>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</si>
  <si>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</si>
  <si>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</si>
  <si>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</si>
  <si>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</si>
  <si>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</si>
  <si>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</si>
  <si>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</si>
  <si>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</si>
  <si>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</si>
  <si>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</si>
  <si>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</si>
  <si>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</si>
  <si>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</si>
  <si>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</si>
  <si>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</si>
  <si>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</si>
  <si>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</si>
  <si>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</si>
  <si>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</si>
  <si>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</si>
  <si>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</si>
  <si>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</si>
  <si>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</si>
  <si>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</si>
  <si>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</si>
  <si>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</si>
  <si>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</si>
  <si>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</si>
  <si>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</si>
  <si>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</si>
  <si>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</si>
  <si>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</si>
  <si>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</si>
  <si>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</si>
  <si>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</si>
  <si>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</si>
  <si>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</si>
  <si>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</si>
  <si>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</si>
  <si>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</si>
  <si>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</si>
  <si>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</si>
  <si>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</si>
  <si>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</si>
  <si>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</si>
  <si>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</si>
  <si>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</si>
  <si>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</si>
  <si>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</si>
  <si>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</si>
  <si>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</si>
  <si>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</si>
  <si>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</si>
  <si>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</si>
  <si>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</si>
  <si>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</si>
  <si>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</si>
  <si>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</si>
  <si>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</si>
  <si>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</si>
  <si>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</si>
  <si>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</si>
  <si>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</si>
  <si>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</si>
  <si>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</si>
  <si>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</si>
  <si>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</si>
  <si>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</si>
  <si>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</si>
  <si>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</si>
  <si>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</si>
  <si>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</si>
  <si>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</si>
  <si>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</si>
  <si>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</si>
  <si>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</si>
  <si>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</si>
  <si>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</si>
  <si>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</si>
  <si>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</si>
  <si>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</si>
  <si>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</si>
  <si>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</si>
  <si>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</si>
  <si>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</si>
  <si>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</si>
  <si>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</si>
  <si>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</si>
  <si>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</si>
  <si>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</si>
  <si>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</si>
  <si>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</si>
  <si>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</si>
  <si>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</si>
  <si>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</si>
  <si>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</si>
  <si>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</si>
  <si>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</si>
  <si>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</si>
  <si>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</si>
  <si>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</si>
  <si>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</si>
  <si>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</si>
  <si>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</si>
  <si>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</si>
  <si>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</si>
  <si>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</si>
  <si>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</si>
  <si>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</si>
  <si>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</si>
  <si>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</si>
  <si>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</si>
  <si>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</si>
  <si>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</si>
  <si>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</si>
  <si>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</si>
  <si>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</si>
  <si>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</si>
  <si>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</si>
  <si>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</si>
  <si>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</si>
  <si>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</si>
  <si>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</si>
  <si>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</si>
  <si>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</si>
  <si>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</si>
  <si>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</si>
  <si>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</si>
  <si>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</si>
  <si>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</si>
  <si>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</si>
  <si>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</si>
  <si>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</si>
  <si>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</si>
  <si>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</si>
  <si>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</si>
  <si>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</si>
  <si>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</si>
  <si>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</si>
  <si>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</si>
  <si>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</si>
  <si>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</si>
  <si>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</si>
  <si>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</si>
  <si>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</si>
  <si>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</si>
  <si>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</si>
  <si>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</si>
  <si>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</si>
  <si>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</si>
  <si>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</si>
  <si>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</si>
  <si>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</si>
  <si>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</si>
  <si>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</si>
  <si>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</si>
  <si>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</si>
  <si>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</si>
  <si>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</si>
  <si>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</si>
  <si>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</si>
  <si>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</si>
  <si>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</si>
  <si>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</si>
  <si>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</si>
  <si>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</si>
  <si>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</si>
  <si>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</si>
  <si>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</si>
  <si>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</si>
  <si>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</si>
  <si>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</si>
  <si>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</si>
  <si>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</si>
  <si>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</si>
  <si>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</si>
  <si>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</si>
  <si>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</si>
  <si>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</si>
  <si>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</si>
  <si>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</si>
  <si>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</si>
  <si>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</si>
  <si>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</si>
  <si>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</si>
  <si>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</si>
  <si>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</si>
  <si>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</si>
  <si>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</si>
  <si>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</si>
  <si>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</si>
  <si>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</si>
  <si>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</si>
  <si>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</si>
  <si>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</si>
  <si>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</si>
  <si>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</si>
  <si>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</si>
  <si>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</si>
  <si>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</si>
  <si>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</si>
  <si>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</si>
  <si>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</si>
  <si>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</si>
  <si>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</si>
  <si>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</si>
  <si>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</si>
  <si>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</si>
  <si>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</si>
  <si>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</si>
  <si>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</si>
  <si>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</si>
  <si>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</si>
  <si>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</si>
  <si>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</si>
  <si>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</si>
  <si>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</si>
  <si>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</si>
  <si>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</si>
  <si>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</si>
  <si>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</si>
  <si>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</si>
  <si>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</si>
  <si>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</si>
  <si>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</si>
  <si>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</si>
  <si>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</si>
  <si>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</si>
  <si>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</si>
  <si>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</si>
  <si>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</si>
  <si>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</si>
  <si>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</si>
  <si>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</si>
  <si>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</si>
  <si>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</si>
  <si>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</si>
  <si>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</si>
  <si>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</si>
  <si>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</si>
  <si>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</si>
  <si>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</si>
  <si>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</si>
  <si>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</si>
  <si>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</si>
  <si>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</si>
  <si>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</si>
  <si>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</si>
  <si>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</si>
  <si>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</si>
  <si>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</si>
  <si>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</si>
  <si>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</si>
  <si>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</si>
  <si>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</si>
  <si>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</si>
  <si>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</si>
  <si>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</si>
  <si>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</si>
  <si>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</si>
  <si>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</si>
  <si>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</si>
  <si>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</si>
  <si>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</si>
  <si>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</si>
  <si>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</si>
  <si>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</si>
  <si>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</si>
  <si>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</si>
  <si>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</si>
  <si>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</si>
  <si>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</si>
  <si>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</si>
  <si>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</si>
  <si>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</si>
  <si>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</si>
  <si>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</si>
  <si>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</si>
  <si>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</si>
  <si>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</si>
  <si>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</si>
  <si>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</si>
  <si>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</si>
  <si>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</si>
  <si>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</si>
  <si>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</si>
  <si>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</si>
  <si>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</si>
  <si>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</si>
  <si>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</si>
  <si>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</si>
  <si>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</si>
  <si>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</si>
  <si>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</si>
  <si>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</si>
  <si>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</si>
  <si>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</si>
  <si>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</si>
  <si>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</si>
  <si>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</si>
  <si>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</si>
  <si>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</si>
  <si>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</si>
  <si>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</si>
  <si>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</si>
  <si>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</si>
  <si>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</si>
  <si>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</si>
  <si>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</si>
  <si>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</si>
  <si>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</si>
  <si>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</si>
  <si>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</si>
  <si>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</si>
  <si>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</si>
  <si>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</si>
  <si>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</si>
  <si>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</si>
  <si>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</si>
  <si>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</si>
  <si>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</si>
  <si>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</si>
  <si>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</si>
  <si>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</si>
  <si>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</si>
  <si>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</si>
  <si>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</si>
  <si>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</si>
  <si>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</si>
  <si>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</si>
  <si>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</si>
  <si>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</si>
  <si>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</si>
  <si>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</si>
  <si>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</si>
  <si>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</si>
  <si>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</si>
  <si>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</si>
  <si>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</si>
  <si>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</si>
  <si>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</si>
  <si>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</si>
  <si>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</si>
  <si>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</si>
  <si>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</si>
  <si>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</si>
  <si>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</si>
  <si>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</si>
  <si>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</si>
  <si>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</si>
  <si>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</si>
  <si>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</si>
  <si>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</si>
  <si>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</si>
  <si>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</si>
  <si>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</si>
  <si>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</si>
  <si>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</si>
  <si>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</si>
  <si>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</si>
  <si>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</si>
  <si>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</si>
  <si>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</si>
  <si>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</si>
  <si>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</si>
  <si>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</si>
  <si>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</si>
  <si>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</si>
  <si>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</si>
  <si>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</si>
  <si>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</si>
  <si>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</si>
  <si>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</si>
  <si>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</si>
  <si>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</si>
  <si>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</si>
  <si>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</si>
  <si>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</si>
  <si>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</si>
  <si>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</si>
  <si>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</si>
  <si>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</si>
  <si>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</si>
  <si>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</si>
  <si>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</si>
  <si>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</si>
  <si>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</si>
  <si>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</si>
  <si>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</si>
  <si>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</si>
  <si>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</si>
  <si>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</si>
  <si>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</si>
  <si>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</si>
  <si>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</si>
  <si>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</si>
  <si>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</si>
  <si>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</si>
  <si>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</si>
  <si>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</si>
  <si>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</si>
  <si>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</si>
  <si>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</si>
  <si>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</si>
  <si>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</si>
  <si>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</si>
  <si>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</si>
  <si>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</si>
  <si>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</si>
  <si>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</si>
  <si>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</si>
  <si>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</si>
  <si>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</si>
  <si>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</si>
  <si>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</si>
  <si>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</si>
  <si>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</si>
  <si>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</si>
  <si>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</si>
  <si>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</si>
  <si>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</si>
  <si>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</si>
  <si>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</si>
  <si>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</si>
  <si>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</si>
  <si>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</si>
  <si>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</si>
  <si>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</si>
  <si>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</si>
  <si>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</si>
  <si>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</si>
  <si>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</si>
  <si>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</si>
  <si>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</si>
  <si>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</si>
  <si>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</si>
  <si>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</si>
  <si>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</si>
  <si>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</si>
  <si>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</si>
  <si>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</si>
  <si>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</si>
  <si>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</si>
  <si>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</si>
  <si>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</si>
  <si>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</si>
  <si>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</si>
  <si>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</si>
  <si>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</si>
  <si>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</si>
  <si>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</si>
  <si>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</si>
  <si>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</si>
  <si>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</si>
  <si>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</si>
  <si>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</si>
  <si>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</si>
  <si>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</si>
  <si>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</si>
  <si>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</si>
  <si>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</si>
  <si>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</si>
  <si>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</si>
  <si>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</si>
  <si>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</si>
  <si>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</si>
  <si>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</si>
  <si>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</si>
  <si>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</si>
  <si>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</si>
  <si>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</si>
  <si>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</si>
  <si>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</si>
  <si>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</si>
  <si>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</si>
  <si>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</si>
  <si>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</si>
  <si>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</si>
  <si>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</si>
  <si>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</si>
  <si>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</si>
  <si>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</si>
  <si>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</si>
  <si>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</si>
  <si>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</si>
  <si>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</si>
  <si>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</si>
  <si>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</si>
  <si>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</si>
  <si>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</si>
  <si>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</si>
  <si>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</si>
  <si>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</si>
  <si>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</si>
  <si>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</si>
  <si>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</si>
  <si>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</si>
  <si>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</si>
  <si>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</si>
  <si>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</si>
  <si>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</si>
  <si>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</si>
  <si>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</si>
  <si>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</si>
  <si>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</si>
  <si>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</si>
  <si>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</si>
  <si>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</si>
  <si>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</si>
  <si>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</si>
  <si>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</si>
  <si>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</si>
  <si>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</si>
  <si>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</si>
  <si>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</si>
  <si>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</si>
  <si>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</si>
  <si>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</si>
  <si>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</si>
  <si>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</si>
  <si>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</si>
  <si>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</si>
  <si>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</si>
  <si>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</si>
  <si>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</si>
  <si>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</si>
  <si>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</si>
  <si>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</si>
  <si>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</si>
  <si>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</si>
  <si>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</si>
  <si>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</si>
  <si>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</si>
  <si>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</si>
  <si>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</si>
  <si>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</si>
  <si>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</si>
  <si>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</si>
  <si>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</si>
  <si>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</si>
  <si>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</si>
  <si>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</si>
  <si>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</si>
  <si>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</si>
  <si>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</si>
  <si>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</si>
  <si>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</si>
  <si>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</si>
  <si>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</si>
  <si>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</si>
  <si>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</si>
  <si>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</si>
  <si>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</si>
  <si>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</si>
  <si>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</si>
  <si>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</si>
  <si>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</si>
  <si>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</si>
  <si>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</si>
  <si>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</si>
  <si>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</si>
  <si>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</si>
  <si>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</si>
  <si>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</si>
  <si>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</si>
  <si>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</si>
  <si>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</si>
  <si>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</si>
  <si>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</si>
  <si>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</si>
  <si>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</si>
  <si>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</si>
  <si>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</si>
  <si>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</si>
  <si>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</si>
  <si>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</si>
  <si>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</si>
  <si>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</si>
  <si>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</si>
  <si>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</si>
  <si>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</si>
  <si>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</si>
  <si>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</si>
  <si>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</si>
  <si>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</si>
  <si>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</si>
  <si>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</si>
  <si>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</si>
  <si>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</si>
  <si>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</si>
  <si>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</si>
  <si>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</si>
  <si>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</si>
  <si>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</si>
  <si>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</si>
  <si>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</si>
  <si>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</si>
  <si>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</si>
  <si>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</si>
  <si>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</si>
  <si>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</si>
  <si>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</si>
  <si>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</si>
  <si>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</si>
  <si>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</si>
  <si>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</si>
  <si>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</si>
  <si>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</si>
  <si>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</si>
  <si>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</si>
  <si>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</si>
  <si>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</si>
  <si>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</si>
  <si>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</si>
  <si>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</si>
  <si>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</si>
  <si>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</si>
  <si>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</si>
  <si>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</si>
  <si>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</si>
  <si>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</si>
  <si>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</si>
  <si>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</si>
  <si>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</si>
  <si>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</si>
  <si>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</si>
  <si>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</si>
  <si>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</si>
  <si>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</si>
  <si>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</si>
  <si>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</si>
  <si>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</si>
  <si>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</si>
  <si>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</si>
  <si>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</si>
  <si>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</si>
  <si>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</si>
  <si>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</si>
  <si>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</si>
  <si>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</si>
  <si>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</si>
  <si>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</si>
  <si>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</si>
  <si>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</si>
  <si>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</si>
  <si>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</si>
  <si>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</si>
  <si>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</si>
  <si>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</si>
  <si>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</si>
  <si>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</si>
  <si>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</si>
  <si>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</si>
  <si>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</si>
  <si>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</si>
  <si>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</si>
  <si>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</si>
  <si>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</si>
  <si>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</si>
  <si>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</si>
  <si>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</si>
  <si>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</si>
  <si>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</si>
  <si>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</si>
  <si>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</si>
  <si>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</si>
  <si>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</si>
  <si>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</si>
  <si>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</si>
  <si>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</si>
  <si>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</si>
  <si>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</si>
  <si>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</si>
  <si>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</si>
  <si>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</si>
  <si>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</si>
  <si>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</si>
  <si>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</si>
  <si>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</si>
  <si>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</si>
  <si>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</si>
  <si>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</si>
  <si>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</si>
  <si>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</si>
  <si>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</si>
  <si>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</si>
  <si>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</si>
  <si>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</si>
  <si>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</si>
  <si>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</si>
  <si>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</si>
  <si>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</si>
  <si>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</si>
  <si>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</si>
  <si>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</si>
  <si>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</si>
  <si>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</si>
  <si>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</si>
  <si>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</si>
  <si>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</si>
  <si>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</si>
  <si>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</si>
  <si>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</si>
  <si>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</si>
  <si>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</si>
  <si>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</si>
  <si>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</si>
  <si>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</si>
  <si>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</si>
  <si>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</si>
  <si>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</si>
  <si>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</si>
  <si>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</si>
  <si>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</si>
  <si>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</si>
  <si>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</si>
  <si>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</si>
  <si>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</si>
  <si>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</si>
  <si>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</si>
  <si>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</si>
  <si>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</si>
  <si>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</si>
  <si>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</si>
  <si>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</si>
  <si>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</si>
  <si>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</si>
  <si>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</si>
  <si>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</si>
  <si>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</si>
  <si>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</si>
  <si>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</si>
  <si>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</si>
  <si>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</si>
  <si>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</si>
  <si>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</si>
  <si>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</si>
  <si>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</si>
  <si>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</si>
  <si>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</si>
  <si>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</si>
  <si>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</si>
  <si>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</si>
  <si>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</si>
  <si>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</si>
  <si>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</si>
  <si>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</si>
  <si>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</si>
  <si>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</si>
  <si>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</si>
  <si>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</si>
  <si>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</si>
  <si>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</si>
  <si>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</si>
  <si>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</si>
  <si>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</si>
  <si>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</si>
  <si>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</si>
  <si>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</si>
  <si>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</si>
  <si>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</si>
  <si>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</si>
  <si>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</si>
  <si>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</si>
  <si>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</si>
  <si>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</si>
  <si>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</si>
  <si>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</si>
  <si>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</si>
  <si>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</si>
  <si>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</si>
  <si>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</si>
  <si>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</si>
  <si>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</si>
  <si>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</si>
  <si>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</si>
  <si>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</si>
  <si>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</si>
  <si>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</si>
  <si>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</si>
  <si>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</si>
  <si>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</si>
  <si>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</si>
  <si>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</si>
  <si>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</si>
  <si>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</si>
  <si>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</si>
  <si>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</si>
  <si>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</si>
  <si>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</si>
  <si>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</si>
  <si>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</si>
  <si>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</si>
  <si>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</si>
  <si>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</si>
  <si>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</si>
  <si>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</si>
  <si>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</si>
  <si>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</si>
  <si>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</si>
  <si>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</si>
  <si>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</si>
  <si>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</si>
  <si>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</si>
  <si>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</si>
  <si>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</si>
  <si>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</si>
  <si>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</si>
  <si>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</si>
  <si>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</si>
  <si>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</si>
  <si>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</si>
  <si>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</si>
  <si>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</si>
  <si>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</si>
  <si>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</si>
  <si>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</si>
  <si>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</si>
  <si>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</si>
  <si>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</si>
  <si>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</si>
  <si>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</si>
  <si>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</si>
  <si>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</si>
  <si>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</si>
  <si>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</si>
  <si>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</si>
  <si>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</si>
  <si>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</si>
  <si>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</si>
  <si>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</si>
  <si>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</si>
  <si>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</si>
  <si>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</si>
  <si>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</si>
  <si>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</si>
  <si>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</si>
  <si>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</si>
  <si>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</si>
  <si>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</si>
  <si>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</si>
  <si>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</si>
  <si>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</si>
  <si>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</si>
  <si>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</si>
  <si>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</si>
  <si>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</si>
  <si>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</si>
  <si>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</si>
  <si>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</si>
  <si>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</si>
  <si>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</si>
  <si>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</si>
  <si>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</si>
  <si>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</si>
  <si>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</si>
  <si>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</si>
  <si>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</si>
  <si>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</si>
  <si>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</si>
  <si>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</si>
  <si>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</si>
  <si>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</si>
  <si>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</si>
  <si>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</si>
  <si>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</si>
  <si>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</si>
  <si>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</si>
  <si>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</si>
  <si>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</si>
  <si>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</si>
  <si>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</si>
  <si>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</si>
  <si>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</si>
  <si>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</si>
  <si>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</si>
  <si>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</si>
  <si>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</si>
  <si>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</si>
  <si>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</si>
  <si>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</si>
  <si>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</si>
  <si>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</si>
  <si>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</si>
  <si>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</si>
  <si>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</si>
  <si>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</si>
  <si>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</si>
  <si>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</si>
  <si>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</si>
  <si>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</si>
  <si>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</si>
  <si>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</si>
  <si>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</si>
  <si>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</si>
  <si>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</si>
  <si>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</si>
  <si>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</si>
  <si>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</si>
  <si>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</si>
  <si>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</si>
  <si>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</si>
  <si>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</si>
  <si>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</si>
  <si>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</si>
  <si>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</si>
  <si>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</si>
  <si>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</si>
  <si>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</si>
  <si>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</si>
  <si>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</si>
  <si>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</si>
  <si>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</si>
  <si>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</si>
  <si>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</si>
  <si>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</si>
  <si>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</si>
  <si>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</si>
  <si>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</si>
  <si>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</si>
  <si>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</si>
  <si>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</si>
  <si>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</si>
  <si>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</si>
  <si>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</si>
  <si>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</si>
  <si>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</si>
  <si>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</si>
  <si>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</si>
  <si>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</si>
  <si>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</si>
  <si>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</si>
  <si>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</si>
  <si>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</si>
  <si>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</si>
  <si>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</si>
  <si>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</si>
  <si>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</si>
  <si>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</si>
  <si>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</si>
  <si>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</si>
  <si>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</si>
  <si>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</si>
  <si>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</si>
  <si>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</si>
  <si>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</si>
  <si>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</si>
  <si>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</si>
  <si>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</si>
  <si>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</si>
  <si>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</si>
  <si>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</si>
  <si>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</si>
  <si>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</si>
  <si>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</si>
  <si>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</si>
  <si>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</si>
  <si>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</si>
  <si>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</si>
  <si>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</si>
  <si>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</si>
  <si>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</si>
  <si>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</si>
  <si>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</si>
  <si>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</si>
  <si>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</si>
  <si>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</si>
  <si>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</si>
  <si>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</si>
  <si>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</si>
  <si>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</si>
  <si>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</si>
  <si>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</si>
  <si>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</si>
  <si>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</si>
  <si>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</si>
  <si>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</si>
  <si>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</si>
  <si>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</si>
  <si>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</si>
  <si>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</si>
  <si>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</si>
  <si>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</si>
  <si>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</si>
  <si>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</si>
  <si>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</si>
  <si>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</si>
  <si>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</si>
  <si>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</si>
  <si>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</si>
  <si>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</si>
  <si>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</si>
  <si>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</si>
  <si>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</si>
  <si>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</si>
  <si>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</si>
  <si>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</si>
  <si>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</si>
  <si>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</si>
  <si>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</si>
  <si>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</si>
  <si>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</si>
  <si>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</si>
  <si>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</si>
  <si>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</si>
  <si>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</si>
  <si>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</si>
  <si>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</si>
  <si>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</si>
  <si>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</si>
  <si>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</si>
  <si>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</si>
  <si>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</si>
  <si>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</si>
  <si>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</si>
  <si>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</si>
  <si>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</si>
  <si>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</si>
  <si>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</si>
  <si>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</si>
  <si>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</si>
  <si>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</si>
  <si>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</si>
  <si>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</si>
  <si>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</si>
  <si>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</si>
  <si>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</si>
  <si>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</si>
  <si>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</si>
  <si>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</si>
  <si>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</si>
  <si>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</si>
  <si>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</si>
  <si>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</si>
  <si>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</si>
  <si>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</si>
  <si>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</si>
  <si>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</si>
  <si>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</si>
  <si>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</si>
  <si>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</si>
  <si>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</si>
  <si>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</si>
  <si>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</si>
  <si>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</si>
  <si>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</si>
  <si>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</si>
  <si>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</si>
  <si>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</si>
  <si>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</si>
  <si>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</si>
  <si>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</si>
  <si>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</si>
  <si>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</si>
  <si>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</si>
  <si>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</si>
  <si>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</si>
  <si>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</si>
  <si>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</si>
  <si>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</si>
  <si>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</si>
  <si>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</si>
  <si>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</si>
  <si>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</si>
  <si>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</si>
  <si>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</si>
  <si>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</si>
  <si>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</si>
  <si>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</si>
  <si>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</si>
  <si>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</si>
  <si>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</si>
  <si>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</si>
  <si>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</si>
  <si>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</si>
  <si>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</si>
  <si>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</si>
  <si>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</si>
  <si>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</si>
  <si>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</si>
  <si>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</si>
  <si>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</si>
  <si>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</si>
  <si>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</si>
  <si>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</si>
  <si>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</si>
  <si>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</si>
  <si>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</si>
  <si>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</si>
  <si>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</si>
  <si>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</si>
  <si>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</si>
  <si>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</si>
  <si>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</si>
  <si>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</si>
  <si>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</si>
  <si>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</si>
  <si>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</si>
  <si>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</si>
  <si>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</si>
  <si>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</si>
  <si>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</si>
  <si>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</si>
  <si>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</si>
  <si>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</si>
  <si>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</si>
  <si>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</si>
  <si>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</si>
  <si>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</si>
  <si>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</si>
  <si>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</si>
  <si>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</si>
  <si>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</si>
  <si>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</si>
  <si>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</si>
  <si>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</si>
  <si>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</si>
  <si>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</si>
  <si>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</si>
  <si>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</si>
  <si>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</si>
  <si>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</si>
  <si>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</si>
  <si>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</si>
  <si>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</si>
  <si>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</si>
  <si>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</si>
  <si>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</si>
  <si>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</si>
  <si>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</si>
  <si>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</si>
  <si>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</si>
  <si>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</si>
  <si>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</si>
  <si>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</si>
  <si>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</si>
  <si>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</si>
  <si>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</si>
  <si>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</si>
  <si>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</si>
  <si>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</si>
  <si>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</si>
  <si>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</si>
  <si>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</si>
  <si>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</si>
  <si>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</si>
  <si>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</si>
  <si>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</si>
  <si>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</si>
  <si>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</si>
  <si>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</si>
  <si>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</si>
  <si>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</si>
  <si>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</si>
  <si>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</si>
  <si>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</si>
  <si>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</si>
  <si>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</si>
  <si>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</si>
  <si>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</si>
  <si>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</si>
  <si>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</si>
  <si>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</si>
  <si>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</si>
  <si>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</si>
  <si>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</si>
  <si>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</si>
  <si>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</si>
  <si>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</si>
  <si>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</si>
  <si>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</si>
  <si>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</si>
  <si>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</si>
  <si>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</si>
  <si>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</si>
  <si>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</si>
  <si>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</si>
  <si>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</si>
  <si>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</si>
  <si>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</si>
  <si>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</si>
  <si>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</si>
  <si>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</si>
  <si>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</si>
  <si>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</si>
  <si>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</si>
  <si>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</si>
  <si>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</si>
  <si>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</si>
  <si>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</si>
  <si>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</si>
  <si>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</si>
  <si>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</si>
  <si>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</si>
  <si>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</si>
  <si>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</si>
  <si>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</si>
  <si>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</si>
  <si>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</si>
  <si>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</si>
  <si>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</si>
  <si>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</si>
  <si>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</si>
  <si>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</si>
  <si>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</si>
  <si>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</si>
  <si>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</si>
  <si>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</si>
  <si>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</si>
  <si>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</si>
  <si>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</si>
  <si>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</si>
  <si>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</si>
  <si>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</si>
  <si>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</si>
  <si>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</si>
  <si>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</si>
  <si>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</si>
  <si>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</si>
  <si>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</si>
  <si>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</si>
  <si>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</si>
  <si>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</si>
  <si>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</si>
  <si>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</si>
  <si>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</si>
  <si>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</si>
  <si>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</si>
  <si>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</si>
  <si>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</si>
  <si>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</si>
  <si>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</si>
  <si>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</si>
  <si>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</si>
  <si>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</si>
  <si>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</si>
  <si>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</si>
  <si>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</si>
  <si>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</si>
  <si>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</si>
  <si>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</si>
  <si>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</si>
  <si>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</si>
  <si>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</si>
  <si>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</si>
  <si>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</si>
  <si>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</si>
  <si>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</si>
  <si>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</si>
  <si>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</si>
  <si>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</si>
  <si>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</si>
  <si>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</si>
  <si>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</si>
  <si>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</si>
  <si>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</si>
  <si>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</si>
  <si>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</si>
  <si>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</si>
  <si>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</si>
  <si>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</si>
  <si>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</si>
  <si>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</si>
  <si>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</si>
  <si>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</si>
  <si>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</si>
  <si>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</si>
  <si>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</si>
  <si>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</si>
  <si>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</si>
  <si>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</si>
  <si>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</si>
  <si>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</si>
  <si>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</si>
  <si>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</si>
  <si>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</si>
  <si>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</si>
  <si>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</si>
  <si>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</si>
  <si>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</si>
  <si>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</si>
  <si>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</si>
  <si>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</si>
  <si>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</si>
  <si>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</si>
  <si>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</si>
  <si>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</si>
  <si>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</si>
  <si>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</si>
  <si>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</si>
  <si>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</si>
  <si>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</si>
  <si>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</si>
  <si>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</si>
  <si>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</si>
  <si>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</si>
  <si>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</si>
  <si>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</si>
  <si>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</si>
  <si>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</si>
  <si>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</si>
  <si>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</si>
  <si>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</si>
  <si>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</si>
  <si>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</si>
  <si>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</si>
  <si>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</si>
  <si>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</si>
  <si>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</si>
  <si>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</si>
  <si>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</si>
  <si>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</si>
  <si>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</si>
  <si>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</si>
  <si>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</si>
  <si>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</si>
  <si>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</si>
  <si>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</si>
  <si>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</si>
  <si>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</si>
  <si>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</si>
  <si>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</si>
  <si>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</si>
  <si>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</si>
  <si>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</si>
  <si>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</si>
  <si>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</si>
  <si>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</si>
  <si>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</si>
  <si>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</si>
  <si>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</si>
  <si>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</si>
  <si>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</si>
  <si>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</si>
  <si>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</si>
  <si>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</si>
  <si>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</si>
  <si>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</si>
  <si>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</si>
  <si>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</si>
  <si>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</si>
  <si>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</si>
  <si>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</si>
  <si>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</si>
  <si>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</si>
  <si>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</si>
  <si>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</si>
  <si>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</si>
  <si>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</si>
  <si>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</si>
  <si>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</si>
  <si>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</si>
  <si>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</si>
  <si>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</si>
  <si>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</si>
  <si>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</si>
  <si>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</si>
  <si>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</si>
  <si>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</si>
  <si>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</si>
  <si>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</si>
  <si>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</si>
  <si>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</si>
  <si>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</si>
  <si>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</si>
  <si>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</si>
  <si>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</si>
  <si>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</si>
  <si>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</si>
  <si>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</si>
  <si>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</si>
  <si>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</si>
  <si>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</si>
  <si>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</si>
  <si>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</si>
  <si>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</si>
  <si>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</si>
  <si>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</si>
  <si>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</si>
  <si>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</si>
  <si>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</si>
  <si>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</si>
  <si>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</si>
  <si>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</si>
  <si>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</si>
  <si>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</si>
  <si>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</si>
  <si>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</si>
  <si>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</si>
  <si>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</si>
  <si>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</si>
  <si>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</si>
  <si>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</si>
  <si>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</si>
  <si>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</si>
  <si>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</si>
  <si>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</si>
  <si>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</si>
  <si>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</si>
  <si>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</si>
  <si>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</si>
  <si>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</si>
  <si>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</si>
  <si>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</si>
  <si>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</si>
  <si>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</si>
  <si>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</si>
  <si>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</si>
  <si>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</si>
  <si>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</si>
  <si>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</si>
  <si>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</si>
  <si>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</si>
  <si>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</si>
  <si>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</si>
  <si>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</si>
  <si>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</si>
  <si>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</si>
  <si>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</si>
  <si>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</si>
  <si>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</si>
  <si>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</si>
  <si>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</si>
  <si>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</si>
  <si>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</si>
  <si>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</si>
  <si>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</si>
  <si>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</si>
  <si>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</si>
  <si>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</si>
  <si>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</si>
  <si>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</si>
  <si>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</si>
  <si>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</si>
  <si>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</si>
  <si>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</si>
  <si>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</si>
  <si>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</si>
  <si>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</si>
  <si>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</si>
  <si>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</si>
  <si>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</si>
  <si>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</si>
  <si>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</si>
  <si>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</si>
  <si>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</si>
  <si>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</si>
  <si>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</si>
  <si>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</si>
  <si>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</si>
  <si>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</si>
  <si>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</si>
  <si>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</si>
  <si>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</si>
  <si>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</si>
  <si>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</si>
  <si>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</si>
  <si>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</si>
  <si>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</si>
  <si>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</si>
  <si>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</si>
  <si>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</si>
  <si>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</si>
  <si>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</si>
  <si>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</si>
  <si>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</si>
  <si>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</si>
  <si>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</si>
  <si>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</si>
  <si>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</si>
  <si>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</si>
  <si>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</si>
  <si>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</si>
  <si>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</si>
  <si>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</si>
  <si>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</si>
  <si>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</si>
  <si>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</si>
  <si>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</si>
  <si>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</si>
  <si>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</si>
  <si>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</si>
  <si>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</si>
  <si>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</si>
  <si>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</si>
  <si>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</si>
  <si>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</si>
  <si>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</si>
  <si>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</si>
  <si>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</si>
  <si>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</si>
  <si>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</si>
  <si>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</si>
  <si>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</si>
  <si>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</si>
  <si>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</si>
  <si>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</si>
  <si>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</si>
  <si>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</si>
  <si>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</si>
  <si>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</si>
  <si>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</si>
  <si>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</si>
  <si>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</si>
  <si>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</si>
  <si>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</si>
  <si>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</si>
  <si>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</si>
  <si>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</si>
  <si>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</si>
  <si>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</si>
  <si>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</si>
  <si>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</si>
  <si>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</si>
  <si>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</si>
  <si>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</si>
  <si>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</si>
  <si>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</si>
  <si>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</si>
  <si>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</si>
  <si>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</si>
  <si>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</si>
  <si>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</si>
  <si>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</si>
  <si>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</si>
  <si>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</si>
  <si>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</si>
  <si>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</si>
  <si>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</si>
  <si>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</si>
  <si>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</si>
  <si>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</si>
  <si>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</si>
  <si>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</si>
  <si>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</si>
  <si>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</si>
  <si>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</si>
  <si>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</si>
  <si>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</si>
  <si>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</si>
  <si>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</si>
  <si>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</si>
  <si>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</si>
  <si>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</si>
  <si>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</si>
  <si>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</si>
  <si>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</si>
  <si>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</si>
  <si>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</si>
  <si>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</si>
  <si>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</si>
  <si>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</si>
  <si>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</si>
  <si>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</si>
  <si>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</si>
  <si>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</si>
  <si>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</si>
  <si>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</si>
  <si>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</si>
  <si>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</si>
  <si>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</si>
  <si>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</si>
  <si>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</si>
  <si>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</si>
  <si>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</si>
  <si>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</si>
  <si>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</si>
  <si>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</si>
  <si>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</si>
  <si>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</si>
  <si>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</si>
  <si>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</si>
  <si>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</si>
  <si>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</si>
  <si>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</si>
  <si>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</si>
  <si>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</si>
  <si>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</si>
  <si>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</si>
  <si>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</si>
  <si>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</si>
  <si>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</si>
  <si>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</si>
  <si>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</si>
  <si>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</si>
  <si>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</si>
  <si>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</si>
  <si>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</si>
  <si>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</si>
  <si>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</si>
  <si>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</si>
  <si>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</si>
  <si>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</si>
  <si>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</si>
  <si>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</si>
  <si>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</si>
  <si>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</si>
  <si>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</si>
  <si>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</si>
  <si>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</si>
  <si>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</si>
  <si>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</si>
  <si>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</si>
  <si>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</si>
  <si>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</si>
  <si>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</si>
  <si>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</si>
  <si>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</si>
  <si>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</si>
  <si>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</si>
  <si>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</si>
  <si>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</si>
  <si>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</si>
  <si>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</si>
  <si>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</si>
  <si>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</si>
  <si>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</si>
  <si>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</si>
  <si>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</si>
  <si>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</si>
  <si>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</si>
  <si>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</si>
  <si>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</si>
  <si>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</si>
  <si>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</si>
  <si>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</si>
  <si>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</si>
  <si>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</si>
  <si>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</si>
  <si>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</si>
  <si>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</si>
  <si>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</si>
  <si>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</si>
  <si>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</si>
  <si>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</si>
  <si>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</si>
  <si>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</si>
  <si>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</si>
  <si>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</si>
  <si>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</si>
  <si>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</si>
  <si>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</si>
  <si>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</si>
  <si>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</si>
  <si>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</si>
  <si>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</si>
  <si>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</si>
  <si>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</si>
  <si>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</si>
  <si>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</si>
  <si>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</si>
  <si>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</si>
  <si>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</si>
  <si>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</si>
  <si>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</si>
  <si>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</si>
  <si>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</si>
  <si>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</si>
  <si>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</si>
  <si>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</si>
  <si>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</si>
  <si>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</si>
  <si>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</si>
  <si>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</si>
  <si>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</si>
  <si>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</si>
  <si>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</si>
  <si>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</si>
  <si>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</si>
  <si>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</si>
  <si>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</si>
  <si>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</si>
  <si>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</si>
  <si>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</si>
  <si>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</si>
  <si>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</si>
  <si>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</si>
  <si>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</si>
  <si>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</si>
  <si>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</si>
  <si>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</si>
  <si>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</si>
  <si>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</si>
  <si>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</si>
  <si>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</si>
  <si>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</si>
  <si>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</si>
  <si>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</si>
  <si>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</si>
  <si>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</si>
  <si>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</si>
  <si>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</si>
  <si>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</si>
  <si>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</si>
  <si>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</si>
  <si>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</si>
  <si>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</si>
  <si>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</si>
  <si>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</si>
  <si>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</si>
  <si>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</si>
  <si>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</si>
  <si>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</si>
  <si>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</si>
  <si>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</si>
  <si>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</si>
  <si>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</si>
  <si>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</si>
  <si>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</si>
  <si>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</si>
  <si>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</si>
  <si>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</si>
  <si>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</si>
  <si>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</si>
  <si>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</si>
  <si>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</si>
  <si>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</si>
  <si>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</si>
  <si>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</si>
  <si>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</si>
  <si>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</si>
  <si>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</si>
  <si>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</si>
  <si>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</si>
  <si>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</si>
  <si>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</si>
  <si>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</si>
  <si>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</si>
  <si>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</si>
  <si>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</si>
  <si>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</si>
  <si>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</si>
  <si>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</si>
  <si>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</si>
  <si>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</si>
  <si>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</si>
  <si>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</si>
  <si>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</si>
  <si>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</si>
  <si>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</si>
  <si>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</si>
  <si>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</si>
  <si>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</si>
  <si>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</si>
  <si>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</si>
  <si>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</si>
  <si>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</si>
  <si>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</si>
  <si>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</si>
  <si>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</si>
  <si>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</si>
  <si>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</si>
  <si>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</si>
  <si>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</si>
  <si>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</si>
  <si>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</si>
  <si>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</si>
  <si>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</si>
  <si>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</si>
  <si>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</si>
  <si>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</si>
  <si>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</si>
  <si>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</si>
  <si>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</si>
  <si>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</si>
  <si>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</si>
  <si>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</si>
  <si>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</si>
  <si>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</si>
  <si>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</si>
  <si>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</si>
  <si>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</si>
  <si>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</si>
  <si>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</si>
  <si>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</si>
  <si>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</si>
  <si>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</si>
  <si>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</si>
  <si>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</si>
  <si>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</si>
  <si>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</si>
  <si>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</si>
  <si>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</si>
  <si>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</si>
  <si>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</si>
  <si>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</si>
  <si>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</si>
  <si>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</si>
  <si>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</si>
  <si>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</si>
  <si>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</si>
  <si>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</si>
  <si>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</si>
  <si>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</si>
  <si>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</si>
  <si>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</si>
  <si>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</si>
  <si>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</si>
  <si>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</si>
  <si>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</si>
  <si>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</si>
  <si>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</si>
  <si>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</si>
  <si>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</si>
  <si>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</si>
  <si>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</si>
  <si>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</si>
  <si>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</si>
  <si>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</si>
  <si>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</si>
  <si>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</si>
  <si>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</si>
  <si>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</si>
  <si>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</si>
  <si>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</si>
  <si>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</si>
  <si>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</si>
  <si>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</si>
  <si>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</si>
  <si>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</si>
  <si>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</si>
  <si>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</si>
  <si>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</si>
  <si>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</si>
  <si>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</si>
  <si>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</si>
  <si>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</si>
  <si>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</si>
  <si>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</si>
  <si>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</si>
  <si>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</si>
  <si>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</si>
  <si>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</si>
  <si>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</si>
  <si>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</si>
  <si>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</si>
  <si>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</si>
  <si>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</si>
  <si>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</si>
  <si>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</si>
  <si>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</si>
  <si>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</si>
  <si>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</si>
  <si>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</si>
  <si>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</si>
  <si>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</si>
  <si>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</si>
  <si>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</si>
  <si>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</si>
  <si>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</si>
  <si>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</si>
  <si>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</si>
  <si>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</si>
  <si>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</si>
  <si>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</si>
  <si>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</si>
  <si>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</si>
  <si>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</si>
  <si>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</si>
  <si>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</si>
  <si>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</si>
  <si>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</si>
  <si>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</si>
  <si>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</si>
  <si>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</si>
  <si>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</si>
  <si>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</si>
  <si>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</si>
  <si>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</si>
  <si>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</si>
  <si>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</si>
  <si>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</si>
  <si>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</si>
  <si>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</si>
  <si>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</si>
  <si>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</si>
  <si>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</si>
  <si>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</si>
  <si>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</si>
  <si>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</si>
  <si>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</si>
  <si>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</si>
  <si>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</si>
  <si>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</si>
  <si>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</si>
  <si>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</si>
  <si>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</si>
  <si>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</si>
  <si>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</si>
  <si>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</si>
  <si>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</si>
  <si>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</si>
  <si>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</si>
  <si>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</si>
  <si>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</si>
  <si>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</si>
  <si>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</si>
  <si>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</si>
  <si>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</si>
  <si>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</si>
  <si>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</si>
  <si>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</si>
  <si>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</si>
  <si>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</si>
  <si>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</si>
  <si>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</si>
  <si>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</si>
  <si>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</si>
  <si>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</si>
  <si>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</si>
  <si>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</si>
  <si>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</si>
  <si>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</si>
  <si>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</si>
  <si>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</si>
  <si>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</si>
  <si>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</si>
  <si>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</si>
  <si>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</si>
  <si>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</si>
  <si>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</si>
  <si>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</si>
  <si>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</si>
  <si>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</si>
  <si>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</si>
  <si>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</si>
  <si>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</si>
  <si>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</si>
  <si>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</si>
  <si>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</si>
  <si>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</si>
  <si>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</si>
  <si>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</si>
  <si>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</si>
  <si>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</si>
  <si>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</si>
  <si>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</si>
  <si>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</si>
  <si>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</si>
  <si>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</si>
  <si>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</si>
  <si>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</si>
  <si>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</si>
  <si>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</si>
  <si>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</si>
  <si>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</si>
  <si>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</si>
  <si>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</si>
  <si>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</si>
  <si>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</si>
  <si>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</si>
  <si>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</si>
  <si>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</si>
  <si>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</si>
  <si>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</si>
  <si>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</si>
  <si>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</si>
  <si>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</si>
  <si>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</si>
  <si>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</si>
  <si>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</si>
  <si>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</si>
  <si>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</si>
  <si>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</si>
  <si>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</si>
  <si>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</si>
  <si>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</si>
  <si>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</si>
  <si>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</si>
  <si>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</si>
  <si>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</si>
  <si>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</si>
  <si>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</si>
  <si>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</si>
  <si>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</si>
  <si>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</si>
  <si>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</si>
  <si>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</si>
  <si>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</si>
  <si>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</si>
  <si>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</si>
  <si>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</si>
  <si>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</si>
  <si>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</si>
  <si>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</si>
  <si>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</si>
  <si>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</si>
  <si>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</si>
  <si>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</si>
  <si>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</si>
  <si>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</si>
  <si>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</si>
  <si>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</si>
  <si>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</si>
  <si>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</si>
  <si>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</si>
  <si>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</si>
  <si>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</si>
  <si>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</si>
  <si>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</si>
  <si>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</si>
  <si>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</si>
  <si>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</si>
  <si>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</si>
  <si>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</si>
  <si>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</si>
  <si>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</si>
  <si>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</si>
  <si>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</si>
  <si>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</si>
  <si>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</si>
  <si>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</si>
  <si>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</si>
  <si>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</si>
  <si>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</si>
  <si>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</si>
  <si>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</si>
  <si>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</si>
  <si>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</si>
  <si>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</si>
  <si>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</si>
  <si>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</si>
  <si>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</si>
  <si>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</si>
  <si>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</si>
  <si>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</si>
  <si>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</si>
  <si>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</si>
  <si>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</si>
  <si>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</si>
  <si>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</si>
  <si>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</si>
  <si>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</si>
  <si>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</si>
  <si>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</si>
  <si>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</si>
  <si>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</si>
  <si>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</si>
  <si>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</si>
  <si>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</si>
  <si>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</si>
  <si>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</si>
  <si>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</si>
  <si>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</si>
  <si>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</si>
  <si>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</si>
  <si>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</si>
  <si>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</si>
  <si>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</si>
  <si>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</si>
  <si>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</si>
  <si>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</si>
  <si>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</si>
  <si>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</si>
  <si>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</si>
  <si>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</si>
  <si>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</si>
  <si>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</si>
  <si>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</si>
  <si>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</si>
  <si>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</si>
  <si>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</si>
  <si>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</si>
  <si>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</si>
  <si>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</si>
  <si>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</si>
  <si>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</si>
  <si>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</si>
  <si>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</si>
  <si>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</si>
  <si>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</si>
  <si>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</si>
  <si>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</si>
  <si>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</si>
  <si>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</si>
  <si>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</si>
  <si>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</si>
  <si>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</si>
  <si>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</si>
  <si>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</si>
  <si>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</si>
  <si>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</si>
  <si>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</si>
  <si>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</si>
  <si>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</si>
  <si>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</si>
  <si>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</si>
  <si>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</si>
  <si>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</si>
  <si>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</si>
  <si>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</si>
  <si>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</si>
  <si>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</si>
  <si>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</si>
  <si>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</si>
  <si>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</si>
  <si>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</si>
  <si>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</si>
  <si>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</si>
  <si>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</si>
  <si>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</si>
  <si>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</si>
  <si>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</si>
  <si>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</si>
  <si>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</si>
  <si>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</si>
  <si>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</si>
  <si>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</si>
  <si>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</si>
  <si>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</si>
  <si>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</si>
  <si>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</si>
  <si>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</si>
  <si>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</si>
  <si>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</si>
  <si>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</si>
  <si>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</si>
  <si>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</si>
  <si>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</si>
  <si>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</si>
  <si>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</si>
  <si>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</si>
  <si>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</si>
  <si>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</si>
  <si>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</si>
  <si>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</si>
  <si>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</si>
  <si>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</si>
  <si>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</si>
  <si>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</si>
  <si>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</si>
  <si>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</si>
  <si>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</si>
  <si>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</si>
  <si>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</si>
  <si>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</si>
  <si>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</si>
  <si>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</si>
  <si>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</si>
  <si>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</si>
  <si>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</si>
  <si>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</si>
  <si>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</si>
  <si>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</si>
  <si>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</si>
  <si>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</si>
  <si>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</si>
  <si>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</si>
  <si>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</si>
  <si>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</si>
  <si>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</si>
  <si>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</si>
  <si>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</si>
  <si>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</si>
  <si>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</si>
  <si>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</si>
  <si>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</si>
  <si>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</si>
  <si>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</si>
  <si>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</si>
  <si>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</si>
  <si>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</si>
  <si>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</si>
  <si>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</si>
  <si>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</si>
  <si>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</si>
  <si>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</si>
  <si>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</si>
  <si>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</si>
  <si>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</si>
  <si>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</si>
  <si>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</si>
  <si>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</si>
  <si>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</si>
  <si>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</si>
  <si>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</si>
  <si>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</si>
  <si>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</si>
  <si>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</si>
  <si>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</si>
  <si>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</si>
  <si>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</si>
  <si>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</si>
  <si>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</si>
  <si>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</si>
  <si>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</si>
  <si>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</si>
  <si>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</si>
  <si>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</si>
  <si>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</si>
  <si>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</si>
  <si>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</si>
  <si>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</si>
  <si>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</si>
  <si>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</si>
  <si>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</si>
  <si>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</si>
  <si>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</si>
  <si>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</si>
  <si>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</si>
  <si>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</si>
  <si>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</si>
  <si>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</si>
  <si>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</si>
  <si>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</si>
  <si>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</si>
  <si>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</si>
  <si>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</si>
  <si>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</si>
  <si>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</si>
  <si>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</si>
  <si>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</si>
  <si>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</si>
  <si>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</si>
  <si>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</si>
  <si>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</si>
  <si>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</si>
  <si>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</si>
  <si>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</si>
  <si>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</si>
  <si>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</si>
  <si>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</si>
  <si>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</si>
  <si>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</si>
  <si>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</si>
  <si>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</si>
  <si>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</si>
  <si>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</si>
  <si>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</si>
  <si>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</si>
  <si>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</si>
  <si>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</si>
  <si>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</si>
  <si>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</si>
  <si>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</si>
  <si>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</si>
  <si>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</si>
  <si>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</si>
  <si>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</si>
  <si>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</si>
  <si>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</si>
  <si>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</si>
  <si>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</si>
  <si>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</si>
  <si>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</si>
  <si>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</si>
  <si>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</si>
  <si>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</si>
  <si>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</si>
  <si>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</si>
  <si>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</si>
  <si>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</si>
  <si>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</si>
  <si>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</si>
  <si>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</si>
  <si>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</si>
  <si>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</si>
  <si>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</si>
  <si>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</si>
  <si>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</si>
  <si>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</si>
  <si>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</si>
  <si>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</si>
  <si>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</si>
  <si>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</si>
  <si>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</si>
  <si>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</si>
  <si>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</si>
  <si>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</si>
  <si>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</si>
  <si>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</si>
  <si>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</si>
  <si>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</si>
  <si>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</si>
  <si>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</si>
  <si>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</si>
  <si>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</si>
  <si>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</si>
  <si>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</si>
  <si>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</si>
  <si>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</si>
  <si>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</si>
  <si>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</si>
  <si>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</si>
  <si>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</si>
  <si>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</si>
  <si>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</si>
  <si>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</si>
  <si>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</si>
  <si>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</si>
  <si>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</si>
  <si>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</si>
  <si>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</si>
  <si>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</si>
  <si>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</si>
  <si>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</si>
  <si>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</si>
  <si>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</si>
  <si>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</si>
  <si>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</si>
  <si>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</si>
  <si>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</si>
  <si>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</si>
  <si>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</si>
  <si>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</si>
  <si>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</si>
  <si>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</si>
  <si>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</si>
  <si>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</si>
  <si>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</si>
  <si>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</si>
  <si>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</si>
  <si>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</si>
  <si>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</si>
  <si>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</si>
  <si>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</si>
  <si>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</si>
  <si>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</si>
  <si>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</si>
  <si>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</si>
  <si>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</si>
  <si>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</si>
  <si>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</si>
  <si>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</si>
  <si>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</si>
  <si>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</si>
  <si>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</si>
  <si>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</si>
  <si>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</si>
  <si>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</si>
  <si>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</si>
  <si>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</si>
  <si>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</si>
  <si>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</si>
  <si>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</si>
  <si>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</si>
  <si>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</si>
  <si>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</si>
  <si>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</si>
  <si>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</si>
  <si>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</si>
  <si>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</si>
  <si>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</si>
  <si>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</si>
  <si>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</si>
  <si>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</si>
  <si>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</si>
  <si>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</si>
  <si>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</si>
  <si>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</si>
  <si>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</si>
  <si>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</si>
  <si>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</si>
  <si>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</si>
  <si>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</si>
  <si>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</si>
  <si>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</si>
  <si>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</si>
  <si>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</si>
  <si>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</si>
  <si>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</si>
  <si>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</si>
  <si>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</si>
  <si>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</si>
  <si>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</si>
  <si>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</si>
  <si>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</si>
  <si>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</si>
  <si>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</si>
  <si>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</si>
  <si>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</si>
  <si>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</si>
  <si>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</si>
  <si>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</si>
  <si>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</si>
  <si>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</si>
  <si>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</si>
  <si>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</si>
  <si>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</si>
  <si>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</si>
  <si>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</si>
  <si>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</si>
  <si>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</si>
  <si>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</si>
  <si>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</si>
  <si>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</si>
  <si>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</si>
  <si>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</si>
  <si>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</si>
  <si>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</si>
  <si>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</si>
  <si>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</si>
  <si>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</si>
  <si>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</si>
  <si>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</si>
  <si>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</si>
  <si>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</si>
  <si>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</si>
  <si>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</si>
  <si>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</si>
  <si>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</si>
  <si>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</si>
  <si>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</si>
  <si>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</si>
  <si>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</si>
  <si>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</si>
  <si>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</si>
  <si>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</si>
  <si>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</si>
  <si>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</si>
  <si>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</si>
  <si>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</si>
  <si>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</si>
  <si>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</si>
  <si>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</si>
  <si>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</si>
  <si>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</si>
  <si>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</si>
  <si>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</si>
  <si>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</si>
  <si>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</si>
  <si>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</si>
  <si>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</si>
  <si>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</si>
  <si>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</si>
  <si>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</si>
  <si>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</si>
  <si>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</si>
  <si>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</si>
  <si>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</si>
  <si>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</si>
  <si>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</si>
  <si>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</si>
  <si>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</si>
  <si>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</si>
  <si>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</si>
  <si>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</si>
  <si>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</si>
  <si>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</si>
  <si>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</si>
  <si>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</si>
  <si>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</si>
  <si>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</si>
  <si>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</si>
  <si>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</si>
  <si>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</si>
  <si>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</si>
  <si>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</si>
  <si>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</si>
  <si>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</si>
  <si>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</si>
  <si>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</si>
  <si>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</si>
  <si>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</si>
  <si>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</si>
  <si>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</si>
  <si>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</si>
  <si>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</si>
  <si>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</si>
  <si>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</si>
  <si>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</si>
  <si>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</si>
  <si>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</si>
  <si>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</si>
  <si>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</si>
  <si>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</si>
  <si>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</si>
  <si>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</si>
  <si>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</si>
  <si>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</si>
  <si>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</si>
  <si>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</si>
  <si>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</si>
  <si>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</si>
  <si>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</si>
  <si>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</si>
  <si>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</si>
  <si>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</si>
  <si>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</si>
  <si>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</si>
  <si>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</si>
  <si>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</si>
  <si>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</si>
  <si>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</si>
  <si>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</si>
  <si>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</si>
  <si>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</si>
  <si>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</si>
  <si>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</si>
  <si>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</si>
  <si>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</si>
  <si>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</si>
  <si>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</si>
  <si>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</si>
  <si>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</si>
  <si>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</si>
  <si>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</si>
  <si>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</si>
  <si>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</si>
  <si>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</si>
  <si>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</si>
  <si>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</si>
  <si>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</si>
  <si>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</si>
  <si>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</si>
  <si>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</si>
  <si>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</si>
  <si>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</si>
  <si>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</si>
  <si>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</si>
  <si>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</si>
  <si>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</si>
  <si>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</si>
  <si>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</si>
  <si>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</si>
  <si>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</si>
  <si>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</si>
  <si>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</si>
  <si>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</si>
  <si>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</si>
  <si>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</si>
  <si>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</si>
  <si>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</si>
  <si>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</si>
  <si>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</si>
  <si>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</si>
  <si>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</si>
  <si>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</si>
  <si>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</si>
  <si>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</si>
  <si>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</si>
  <si>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</si>
  <si>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</si>
  <si>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</si>
  <si>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</si>
  <si>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</si>
  <si>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</si>
  <si>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</si>
  <si>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</si>
  <si>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</si>
  <si>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</si>
  <si>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</si>
  <si>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</si>
  <si>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</si>
  <si>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</si>
  <si>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</si>
  <si>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</si>
  <si>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</si>
  <si>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</si>
  <si>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</si>
  <si>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</si>
  <si>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</si>
  <si>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</si>
  <si>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</si>
  <si>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</si>
  <si>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</si>
  <si>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</si>
  <si>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</si>
  <si>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</si>
  <si>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</si>
  <si>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</si>
  <si>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</si>
  <si>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</si>
  <si>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</si>
  <si>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</si>
  <si>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</si>
  <si>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</si>
  <si>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</si>
  <si>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</si>
  <si>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</si>
  <si>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</si>
  <si>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</si>
  <si>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</si>
  <si>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</si>
  <si>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</si>
  <si>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</si>
  <si>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</si>
  <si>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</si>
  <si>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</si>
  <si>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</si>
  <si>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</si>
  <si>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</si>
  <si>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</si>
  <si>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</si>
  <si>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</si>
  <si>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</si>
  <si>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</si>
  <si>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</si>
  <si>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</si>
  <si>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</si>
  <si>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</si>
  <si>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</si>
  <si>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</si>
  <si>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</si>
  <si>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</si>
  <si>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</si>
  <si>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</si>
  <si>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</si>
  <si>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</si>
  <si>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</si>
  <si>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</si>
  <si>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</si>
  <si>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</si>
  <si>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</si>
  <si>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</si>
  <si>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</si>
  <si>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</si>
  <si>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</si>
  <si>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</si>
  <si>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</si>
  <si>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</si>
  <si>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</si>
  <si>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</si>
  <si>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</si>
  <si>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</si>
  <si>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</si>
  <si>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</si>
  <si>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</si>
  <si>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</si>
  <si>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</si>
  <si>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</si>
  <si>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</si>
  <si>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</si>
  <si>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</si>
  <si>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</si>
  <si>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</si>
  <si>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</si>
  <si>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</si>
  <si>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</si>
  <si>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</si>
  <si>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</si>
  <si>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</si>
  <si>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</si>
  <si>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</si>
  <si>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</si>
  <si>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</si>
  <si>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</si>
  <si>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</si>
  <si>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</si>
  <si>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</si>
  <si>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</si>
  <si>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</si>
  <si>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</si>
  <si>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</si>
  <si>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</si>
  <si>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</si>
  <si>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</si>
  <si>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</si>
  <si>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</si>
  <si>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</si>
  <si>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</si>
  <si>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</si>
  <si>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</si>
  <si>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</si>
  <si>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</si>
  <si>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</si>
  <si>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</si>
  <si>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</si>
  <si>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</si>
  <si>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</si>
  <si>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</si>
  <si>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</si>
  <si>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</si>
  <si>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</si>
  <si>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</si>
  <si>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</si>
  <si>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</si>
  <si>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</si>
  <si>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</si>
  <si>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</si>
  <si>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</si>
  <si>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</si>
  <si>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</si>
  <si>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</si>
  <si>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</si>
  <si>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</si>
  <si>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</si>
  <si>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</si>
  <si>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</si>
  <si>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</si>
  <si>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</si>
  <si>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</si>
  <si>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</si>
  <si>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</si>
  <si>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</si>
  <si>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</si>
  <si>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</si>
  <si>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</si>
  <si>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</si>
  <si>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</si>
  <si>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</si>
  <si>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</si>
  <si>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</si>
  <si>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</si>
  <si>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</si>
  <si>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</si>
  <si>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</si>
  <si>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</si>
  <si>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</si>
  <si>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</si>
  <si>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</si>
  <si>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</si>
  <si>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</si>
  <si>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</si>
  <si>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</si>
  <si>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</si>
  <si>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</si>
  <si>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</si>
  <si>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</si>
  <si>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</si>
  <si>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</si>
  <si>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</si>
  <si>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</si>
  <si>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</si>
  <si>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</si>
  <si>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</si>
  <si>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</si>
  <si>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</si>
  <si>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</si>
  <si>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</si>
  <si>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</si>
  <si>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</si>
  <si>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</si>
  <si>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</si>
  <si>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</si>
  <si>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</si>
  <si>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</si>
  <si>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</si>
  <si>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</si>
  <si>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</si>
  <si>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</si>
  <si>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</si>
  <si>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</si>
  <si>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</si>
  <si>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</si>
  <si>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</si>
  <si>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</si>
  <si>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</si>
  <si>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</si>
  <si>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</si>
  <si>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</si>
  <si>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</si>
  <si>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</si>
  <si>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</si>
  <si>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</si>
  <si>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</si>
  <si>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</si>
  <si>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</si>
  <si>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</si>
  <si>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</si>
  <si>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</si>
  <si>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</si>
  <si>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</si>
  <si>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</si>
  <si>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</si>
  <si>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</si>
  <si>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</si>
  <si>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</si>
  <si>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</si>
  <si>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</si>
  <si>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</si>
  <si>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</si>
  <si>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</si>
  <si>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</si>
  <si>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</si>
  <si>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</si>
  <si>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</si>
  <si>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</si>
  <si>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</si>
  <si>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</si>
  <si>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</si>
  <si>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</si>
  <si>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</si>
  <si>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</si>
  <si>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</si>
  <si>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</si>
  <si>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</si>
  <si>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</si>
  <si>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</si>
  <si>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</si>
  <si>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</si>
  <si>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</si>
  <si>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</si>
  <si>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</si>
  <si>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</si>
  <si>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</si>
  <si>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</si>
  <si>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</si>
  <si>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</si>
  <si>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</si>
  <si>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</si>
  <si>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</si>
  <si>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</si>
  <si>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</si>
  <si>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</si>
  <si>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</si>
  <si>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</si>
  <si>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</si>
  <si>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</si>
  <si>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</si>
  <si>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</si>
  <si>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</si>
  <si>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</si>
  <si>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</si>
  <si>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</si>
  <si>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</si>
  <si>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</si>
  <si>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</si>
  <si>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</si>
  <si>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</si>
  <si>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</si>
  <si>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</si>
  <si>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</si>
  <si>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</si>
  <si>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</si>
  <si>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</si>
  <si>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</si>
  <si>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</si>
  <si>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</si>
  <si>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</si>
  <si>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</si>
  <si>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</si>
  <si>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</si>
  <si>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</si>
  <si>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</si>
  <si>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</si>
  <si>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</si>
  <si>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</si>
  <si>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</si>
  <si>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</si>
  <si>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</si>
  <si>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</si>
  <si>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</si>
  <si>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</si>
  <si>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</si>
  <si>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</si>
  <si>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</si>
  <si>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</si>
  <si>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</si>
  <si>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</si>
  <si>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</si>
  <si>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</si>
  <si>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</si>
  <si>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</si>
  <si>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</si>
  <si>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</si>
  <si>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</si>
  <si>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</si>
  <si>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</si>
  <si>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</si>
  <si>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</si>
  <si>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</si>
  <si>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</si>
  <si>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</si>
  <si>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</si>
  <si>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</si>
  <si>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</si>
  <si>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</si>
  <si>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</si>
  <si>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</si>
  <si>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</si>
  <si>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</si>
  <si>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</si>
  <si>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</si>
  <si>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</si>
  <si>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</si>
  <si>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</si>
  <si>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</si>
  <si>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</si>
  <si>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</si>
  <si>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</si>
  <si>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</si>
  <si>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</si>
  <si>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</si>
  <si>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</si>
  <si>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</si>
  <si>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</si>
  <si>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</si>
  <si>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</si>
  <si>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</si>
  <si>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</si>
  <si>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</si>
  <si>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</si>
  <si>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</si>
  <si>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</si>
  <si>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</si>
  <si>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</si>
  <si>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</si>
  <si>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</si>
  <si>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</si>
  <si>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</si>
  <si>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</si>
  <si>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</si>
  <si>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</si>
  <si>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</si>
  <si>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</si>
  <si>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</si>
  <si>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</si>
  <si>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</si>
  <si>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</si>
  <si>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</si>
  <si>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</si>
  <si>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</si>
  <si>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</si>
  <si>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</si>
  <si>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</si>
  <si>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</si>
  <si>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</si>
  <si>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</si>
  <si>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</si>
  <si>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</si>
  <si>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</si>
  <si>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</si>
  <si>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</si>
  <si>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</si>
  <si>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</si>
  <si>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</si>
  <si>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</si>
  <si>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</si>
  <si>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</si>
  <si>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</si>
  <si>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</si>
  <si>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</si>
  <si>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</si>
  <si>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</si>
  <si>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</si>
  <si>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</si>
  <si>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</si>
  <si>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</si>
  <si>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</si>
  <si>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</si>
  <si>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</si>
  <si>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</si>
  <si>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</si>
  <si>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</si>
  <si>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</si>
  <si>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</si>
  <si>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</si>
  <si>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</si>
  <si>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</si>
  <si>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</si>
  <si>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</si>
  <si>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</si>
  <si>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</si>
  <si>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</si>
  <si>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</si>
  <si>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</si>
  <si>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</si>
  <si>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</si>
  <si>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</si>
  <si>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</si>
  <si>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</si>
  <si>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</si>
  <si>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</si>
  <si>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</si>
  <si>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</si>
  <si>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</si>
  <si>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</si>
  <si>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</si>
  <si>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</si>
  <si>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</si>
  <si>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</si>
  <si>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</si>
  <si>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</si>
  <si>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</si>
  <si>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</si>
  <si>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</si>
  <si>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</si>
  <si>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</si>
  <si>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</si>
  <si>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</si>
  <si>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</si>
  <si>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</si>
  <si>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</si>
  <si>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</si>
  <si>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</si>
  <si>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</si>
  <si>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</si>
  <si>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</si>
  <si>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</si>
  <si>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</si>
  <si>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</si>
  <si>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</si>
  <si>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</si>
  <si>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</si>
  <si>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</si>
  <si>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</si>
  <si>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</si>
  <si>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</si>
  <si>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</si>
  <si>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</si>
  <si>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</si>
  <si>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</si>
  <si>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</si>
  <si>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</si>
  <si>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</si>
  <si>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</si>
  <si>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</si>
  <si>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</si>
  <si>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</si>
  <si>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</si>
  <si>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</si>
  <si>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</si>
  <si>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</si>
  <si>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</si>
  <si>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</si>
  <si>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</si>
  <si>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</si>
  <si>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</si>
  <si>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</si>
  <si>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</si>
  <si>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</si>
  <si>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</si>
  <si>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</si>
  <si>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</si>
  <si>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</si>
  <si>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</si>
  <si>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</si>
  <si>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</si>
  <si>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</si>
  <si>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</si>
  <si>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</si>
  <si>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</si>
  <si>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</si>
  <si>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</si>
  <si>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</si>
  <si>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</si>
  <si>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</si>
  <si>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</si>
  <si>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</si>
  <si>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</si>
  <si>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</si>
  <si>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</si>
  <si>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</si>
  <si>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</si>
  <si>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</si>
  <si>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</si>
  <si>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</si>
  <si>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</si>
  <si>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</si>
  <si>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</si>
  <si>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</si>
  <si>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</si>
  <si>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</si>
  <si>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</si>
  <si>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</si>
  <si>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</si>
  <si>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</si>
  <si>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</si>
  <si>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</si>
  <si>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</si>
  <si>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</si>
  <si>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</si>
  <si>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</si>
  <si>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</si>
  <si>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</si>
  <si>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</si>
  <si>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</si>
  <si>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</si>
  <si>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</si>
  <si>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</si>
  <si>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</si>
  <si>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</si>
  <si>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</si>
  <si>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</si>
  <si>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</si>
  <si>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</si>
  <si>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</si>
  <si>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</si>
  <si>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</si>
  <si>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</si>
  <si>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</si>
  <si>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</si>
  <si>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</si>
  <si>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</si>
  <si>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</si>
  <si>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</si>
  <si>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</si>
  <si>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</si>
  <si>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</si>
  <si>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</si>
  <si>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</si>
  <si>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</si>
  <si>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</si>
  <si>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</si>
  <si>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</si>
  <si>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</si>
  <si>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</si>
  <si>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</si>
  <si>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</si>
  <si>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</si>
  <si>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</si>
  <si>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</si>
  <si>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</si>
  <si>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</si>
  <si>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</si>
  <si>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</si>
  <si>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</si>
  <si>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</si>
  <si>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</si>
  <si>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</si>
  <si>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</si>
  <si>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</si>
  <si>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</si>
  <si>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</si>
  <si>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</si>
  <si>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</si>
  <si>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</si>
  <si>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</si>
  <si>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</si>
  <si>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</si>
  <si>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</si>
  <si>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</si>
  <si>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</si>
  <si>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</si>
  <si>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</si>
  <si>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</si>
  <si>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</si>
  <si>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</si>
  <si>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</si>
  <si>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</si>
  <si>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</si>
  <si>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</si>
  <si>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</si>
  <si>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</si>
  <si>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</si>
  <si>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</si>
  <si>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</si>
  <si>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</si>
  <si>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</si>
  <si>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</si>
  <si>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</si>
  <si>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</si>
  <si>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</si>
  <si>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</si>
  <si>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</si>
  <si>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</si>
  <si>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</si>
  <si>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</si>
  <si>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</si>
  <si>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</si>
  <si>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</si>
  <si>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</si>
  <si>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</si>
  <si>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</si>
  <si>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</si>
  <si>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</si>
  <si>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</si>
  <si>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</si>
  <si>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</si>
  <si>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</si>
  <si>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</si>
  <si>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</si>
  <si>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</si>
  <si>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</si>
  <si>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</si>
  <si>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</si>
  <si>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</si>
  <si>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</si>
  <si>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</si>
  <si>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</si>
  <si>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</si>
  <si>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</si>
  <si>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</si>
  <si>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</si>
  <si>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</si>
  <si>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</si>
  <si>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</si>
  <si>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</si>
  <si>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</si>
  <si>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</si>
  <si>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</si>
  <si>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</si>
  <si>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</si>
  <si>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</si>
  <si>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</si>
  <si>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</si>
  <si>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</si>
  <si>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</si>
  <si>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</si>
  <si>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</si>
  <si>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</si>
  <si>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</si>
  <si>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</si>
  <si>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</si>
  <si>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</si>
  <si>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</si>
  <si>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</si>
  <si>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</si>
  <si>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</si>
  <si>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</si>
  <si>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</si>
  <si>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</si>
  <si>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</si>
  <si>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</si>
  <si>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</si>
  <si>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</si>
  <si>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</si>
  <si>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</si>
  <si>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</si>
  <si>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</si>
  <si>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</si>
  <si>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</si>
  <si>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</si>
  <si>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</si>
  <si>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</si>
  <si>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</si>
  <si>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</si>
  <si>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</si>
  <si>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</si>
  <si>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</si>
  <si>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</si>
  <si>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</si>
  <si>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</si>
  <si>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</si>
  <si>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</si>
  <si>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</si>
  <si>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</si>
  <si>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</si>
  <si>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</si>
  <si>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</si>
  <si>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</si>
  <si>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</si>
  <si>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</si>
  <si>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</si>
  <si>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</si>
  <si>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</si>
  <si>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</si>
  <si>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</si>
  <si>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</si>
  <si>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</si>
  <si>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</si>
  <si>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</si>
  <si>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</si>
  <si>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</si>
  <si>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</si>
  <si>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</si>
  <si>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</si>
  <si>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</si>
  <si>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</si>
  <si>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</si>
  <si>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</si>
  <si>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</si>
  <si>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</si>
  <si>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</si>
  <si>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</si>
  <si>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</si>
  <si>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</si>
  <si>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</si>
  <si>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</si>
  <si>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</si>
  <si>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</si>
  <si>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</si>
  <si>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</si>
  <si>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</si>
  <si>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</si>
  <si>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</si>
  <si>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</si>
  <si>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</si>
  <si>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</si>
  <si>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</si>
  <si>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</si>
  <si>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</si>
  <si>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</si>
  <si>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</si>
  <si>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</si>
  <si>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</si>
  <si>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</si>
  <si>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</si>
  <si>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</si>
  <si>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</si>
  <si>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</si>
  <si>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</si>
  <si>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</si>
  <si>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</si>
  <si>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</si>
  <si>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</si>
  <si>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</si>
  <si>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</si>
  <si>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</si>
  <si>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</si>
  <si>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</si>
  <si>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</si>
  <si>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</si>
  <si>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</si>
  <si>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</si>
  <si>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</si>
  <si>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</si>
  <si>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</si>
  <si>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</si>
  <si>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</si>
  <si>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</si>
  <si>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</si>
  <si>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</si>
  <si>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</si>
  <si>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</si>
  <si>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</si>
  <si>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</si>
  <si>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</si>
  <si>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</si>
  <si>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</si>
  <si>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</si>
  <si>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</si>
  <si>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</si>
  <si>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</si>
  <si>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</si>
  <si>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</si>
  <si>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</si>
  <si>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</si>
  <si>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</si>
  <si>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</si>
  <si>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</si>
  <si>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</si>
  <si>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</si>
  <si>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</si>
  <si>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</si>
  <si>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</si>
  <si>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</si>
  <si>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</si>
  <si>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</si>
  <si>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</si>
  <si>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</si>
  <si>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</si>
  <si>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</si>
  <si>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</si>
  <si>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</si>
  <si>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</si>
  <si>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</si>
  <si>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</si>
  <si>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</si>
  <si>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</si>
  <si>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</si>
  <si>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</si>
  <si>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</si>
  <si>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</si>
  <si>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</si>
  <si>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</si>
  <si>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</si>
  <si>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</si>
  <si>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</si>
  <si>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</si>
  <si>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</si>
  <si>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</si>
  <si>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</si>
  <si>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</si>
  <si>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</si>
  <si>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</si>
  <si>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</si>
  <si>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</si>
  <si>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</si>
  <si>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</si>
  <si>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</si>
  <si>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</si>
  <si>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</si>
  <si>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</si>
  <si>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</si>
  <si>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</si>
  <si>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</si>
  <si>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</si>
  <si>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</si>
  <si>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</si>
  <si>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</si>
  <si>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</si>
  <si>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</si>
  <si>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</si>
  <si>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</si>
  <si>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</si>
  <si>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</si>
  <si>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</si>
  <si>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</si>
  <si>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</si>
  <si>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</si>
  <si>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</si>
  <si>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</si>
  <si>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</si>
  <si>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</si>
  <si>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</si>
  <si>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</si>
  <si>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</si>
  <si>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</si>
  <si>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</si>
  <si>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</si>
  <si>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</si>
  <si>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</si>
  <si>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</si>
  <si>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</si>
  <si>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</si>
  <si>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</si>
  <si>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</si>
  <si>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</si>
  <si>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</si>
  <si>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</si>
  <si>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</si>
  <si>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</si>
  <si>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</si>
  <si>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</si>
  <si>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</si>
  <si>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</si>
  <si>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</si>
  <si>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</si>
  <si>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</si>
  <si>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</si>
  <si>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</si>
  <si>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</si>
  <si>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</si>
  <si>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</si>
  <si>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</si>
  <si>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</si>
  <si>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</si>
  <si>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</si>
  <si>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</si>
  <si>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</si>
  <si>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</si>
  <si>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</si>
  <si>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</si>
  <si>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</si>
  <si>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</si>
  <si>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</si>
  <si>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</si>
  <si>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</si>
  <si>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</si>
  <si>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</si>
  <si>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</si>
  <si>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</si>
  <si>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</si>
  <si>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</si>
  <si>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</si>
  <si>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</si>
  <si>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</si>
  <si>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</si>
  <si>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</si>
  <si>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</si>
  <si>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</si>
  <si>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</si>
  <si>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</si>
  <si>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</si>
  <si>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</si>
  <si>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</si>
  <si>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</si>
  <si>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</si>
  <si>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</si>
  <si>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</si>
  <si>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</si>
  <si>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</si>
  <si>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</si>
  <si>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</si>
  <si>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</si>
  <si>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</si>
  <si>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</si>
  <si>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</si>
  <si>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</si>
  <si>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</si>
  <si>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</si>
  <si>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</si>
  <si>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</si>
  <si>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</si>
  <si>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</si>
  <si>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</si>
  <si>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</si>
  <si>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</si>
  <si>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</si>
  <si>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</si>
  <si>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</si>
  <si>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</si>
  <si>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</si>
  <si>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</si>
  <si>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</si>
  <si>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</si>
  <si>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</si>
  <si>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</si>
  <si>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</si>
  <si>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</si>
  <si>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</si>
  <si>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</si>
  <si>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</si>
  <si>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</si>
  <si>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</si>
  <si>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</si>
  <si>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</si>
  <si>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</si>
  <si>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</si>
  <si>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</si>
  <si>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</si>
  <si>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</si>
  <si>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</si>
  <si>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</si>
  <si>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</si>
  <si>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</si>
  <si>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</si>
  <si>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</si>
  <si>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</si>
  <si>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</si>
  <si>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</si>
  <si>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</si>
  <si>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</si>
  <si>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</si>
  <si>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</si>
  <si>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</si>
  <si>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</si>
  <si>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</si>
  <si>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</si>
  <si>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</si>
  <si>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</si>
  <si>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</si>
  <si>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</si>
  <si>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</si>
  <si>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</si>
  <si>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</si>
  <si>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</si>
  <si>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</si>
  <si>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</si>
  <si>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</si>
  <si>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</si>
  <si>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</si>
  <si>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</si>
  <si>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</si>
  <si>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</si>
  <si>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</si>
  <si>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</si>
  <si>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</si>
  <si>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</si>
  <si>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</si>
  <si>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</si>
  <si>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</si>
  <si>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</si>
  <si>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</si>
  <si>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</si>
  <si>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</si>
  <si>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</si>
  <si>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</si>
  <si>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</si>
  <si>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</si>
  <si>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</si>
  <si>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</si>
  <si>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</si>
  <si>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</si>
  <si>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</si>
  <si>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</si>
  <si>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</si>
  <si>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</si>
  <si>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</si>
  <si>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</si>
  <si>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</si>
  <si>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</si>
  <si>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</si>
  <si>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</si>
  <si>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</si>
  <si>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</si>
  <si>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</si>
  <si>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</si>
  <si>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</si>
  <si>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</si>
  <si>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</si>
  <si>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</si>
  <si>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</si>
  <si>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</si>
  <si>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</si>
  <si>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</si>
  <si>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</si>
  <si>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</si>
  <si>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</si>
  <si>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</si>
  <si>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</si>
  <si>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</si>
  <si>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</si>
  <si>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</si>
  <si>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</si>
  <si>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</si>
  <si>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</si>
  <si>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</si>
  <si>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</si>
  <si>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</si>
  <si>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</si>
  <si>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</si>
  <si>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</si>
  <si>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</si>
  <si>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</si>
  <si>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</si>
  <si>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</si>
  <si>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</si>
  <si>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</si>
  <si>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</si>
  <si>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</si>
  <si>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</si>
  <si>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</si>
  <si>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</si>
  <si>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</si>
  <si>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</si>
  <si>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</si>
  <si>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</si>
  <si>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</si>
  <si>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</si>
  <si>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</si>
  <si>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</si>
  <si>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</si>
  <si>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</si>
  <si>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</si>
  <si>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</si>
  <si>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</si>
  <si>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</si>
  <si>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</si>
  <si>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</si>
  <si>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</si>
  <si>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</si>
  <si>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</si>
  <si>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</si>
  <si>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</si>
  <si>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</si>
  <si>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</si>
  <si>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</si>
  <si>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</si>
  <si>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</si>
  <si>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</si>
  <si>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</si>
  <si>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</si>
  <si>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</si>
  <si>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</si>
  <si>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</si>
  <si>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</si>
  <si>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</si>
  <si>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</si>
  <si>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</si>
  <si>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</si>
  <si>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</si>
  <si>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</si>
  <si>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</si>
  <si>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</si>
  <si>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</si>
  <si>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</si>
  <si>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</si>
  <si>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</si>
  <si>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</si>
  <si>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</si>
  <si>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</si>
  <si>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</si>
  <si>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</si>
  <si>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</si>
  <si>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</si>
  <si>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</si>
  <si>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</si>
  <si>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</si>
  <si>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</si>
  <si>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</si>
  <si>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</si>
  <si>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</si>
  <si>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</si>
  <si>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</si>
  <si>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</si>
  <si>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</si>
  <si>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</si>
  <si>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</si>
  <si>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</si>
  <si>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</si>
  <si>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</si>
  <si>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</si>
  <si>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</si>
  <si>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</si>
  <si>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</si>
  <si>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</si>
  <si>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</si>
  <si>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</si>
  <si>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</si>
  <si>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</si>
  <si>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</si>
  <si>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</si>
  <si>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</si>
  <si>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</si>
  <si>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</si>
  <si>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</si>
  <si>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</si>
  <si>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</si>
  <si>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</si>
  <si>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</si>
  <si>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</si>
  <si>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</si>
  <si>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</si>
  <si>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</si>
  <si>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</si>
  <si>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</si>
  <si>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</si>
  <si>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</si>
  <si>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</si>
  <si>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</si>
  <si>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</si>
  <si>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</si>
  <si>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</si>
  <si>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</si>
  <si>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</si>
  <si>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</si>
  <si>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</si>
  <si>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</si>
  <si>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</si>
  <si>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</si>
  <si>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</si>
  <si>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</si>
  <si>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</si>
  <si>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</si>
  <si>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</si>
  <si>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</si>
  <si>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</si>
  <si>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</si>
  <si>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</si>
  <si>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</si>
  <si>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</si>
  <si>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</si>
  <si>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</si>
  <si>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</si>
  <si>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</si>
  <si>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</si>
  <si>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</si>
  <si>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</si>
  <si>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</si>
  <si>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</si>
  <si>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</si>
  <si>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</si>
  <si>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</si>
  <si>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</si>
  <si>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</si>
  <si>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</si>
  <si>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</si>
  <si>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</si>
  <si>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</si>
  <si>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</si>
  <si>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</si>
  <si>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</si>
  <si>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</si>
  <si>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</si>
  <si>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</si>
  <si>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</si>
  <si>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</si>
  <si>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</si>
  <si>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</si>
  <si>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</si>
  <si>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</si>
  <si>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</si>
  <si>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</si>
  <si>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</si>
  <si>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</si>
  <si>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</si>
  <si>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</si>
  <si>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</si>
  <si>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</si>
  <si>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</si>
  <si>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</si>
  <si>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</si>
  <si>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</si>
  <si>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</si>
  <si>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</si>
  <si>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</si>
  <si>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</si>
  <si>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</si>
  <si>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</si>
  <si>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</si>
  <si>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</si>
  <si>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</si>
  <si>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</si>
  <si>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</si>
  <si>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</si>
  <si>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</si>
  <si>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</si>
  <si>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</si>
  <si>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</si>
  <si>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</si>
  <si>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</si>
  <si>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</si>
  <si>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</si>
  <si>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</si>
  <si>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</si>
  <si>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</si>
  <si>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</si>
  <si>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</si>
  <si>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</si>
  <si>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</si>
  <si>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</si>
  <si>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</si>
  <si>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</si>
  <si>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</si>
  <si>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</si>
  <si>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</si>
  <si>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</si>
  <si>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</si>
  <si>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</si>
  <si>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</si>
  <si>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</si>
  <si>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</si>
  <si>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</si>
  <si>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</si>
  <si>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</si>
  <si>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</si>
  <si>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</si>
  <si>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</si>
  <si>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</si>
  <si>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</si>
  <si>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</si>
  <si>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</si>
  <si>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</si>
  <si>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</si>
  <si>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</si>
  <si>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</si>
  <si>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</si>
  <si>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</si>
  <si>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</si>
  <si>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</si>
  <si>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</si>
  <si>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</si>
  <si>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</si>
  <si>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</si>
  <si>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</si>
  <si>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</si>
  <si>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</si>
  <si>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</si>
  <si>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</si>
  <si>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</si>
  <si>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</si>
  <si>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</si>
  <si>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</si>
  <si>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</si>
  <si>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</si>
  <si>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</si>
  <si>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</si>
  <si>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</si>
  <si>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</si>
  <si>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</si>
  <si>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</si>
  <si>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</si>
  <si>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</si>
  <si>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</si>
  <si>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</si>
  <si>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</si>
  <si>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</si>
  <si>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</si>
  <si>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</si>
  <si>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</si>
  <si>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</si>
  <si>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</si>
  <si>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</si>
  <si>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</si>
  <si>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</si>
  <si>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</si>
  <si>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</si>
  <si>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</si>
  <si>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</si>
  <si>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</si>
  <si>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</si>
  <si>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</si>
  <si>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</si>
  <si>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</si>
  <si>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</si>
  <si>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</si>
  <si>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</si>
  <si>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</si>
  <si>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</si>
  <si>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</si>
  <si>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</si>
  <si>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</si>
  <si>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</si>
  <si>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</si>
  <si>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</si>
  <si>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</si>
  <si>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</si>
  <si>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</si>
  <si>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</si>
  <si>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</si>
  <si>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</si>
  <si>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</si>
  <si>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</si>
  <si>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</si>
  <si>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</si>
  <si>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</si>
  <si>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</si>
  <si>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</si>
  <si>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</si>
  <si>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</si>
  <si>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</si>
  <si>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</si>
  <si>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</si>
  <si>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</si>
  <si>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</si>
  <si>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</si>
  <si>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</si>
  <si>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</si>
  <si>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</si>
  <si>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</si>
  <si>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</si>
  <si>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</si>
  <si>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</si>
  <si>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</si>
  <si>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</si>
  <si>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</si>
  <si>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</si>
  <si>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</si>
  <si>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</si>
  <si>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</si>
  <si>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</si>
  <si>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</si>
  <si>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</si>
  <si>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</si>
  <si>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</si>
  <si>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</si>
  <si>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</si>
  <si>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</si>
  <si>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</si>
  <si>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</si>
  <si>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</si>
  <si>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</si>
  <si>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</si>
  <si>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</si>
  <si>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</si>
  <si>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</si>
  <si>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</si>
  <si>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</si>
  <si>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</si>
  <si>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</si>
  <si>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</si>
  <si>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</si>
  <si>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</si>
  <si>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</si>
  <si>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</si>
  <si>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</si>
  <si>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</si>
  <si>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</si>
  <si>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</si>
  <si>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</si>
  <si>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</si>
  <si>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</si>
  <si>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</si>
  <si>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</si>
  <si>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</si>
  <si>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</si>
  <si>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</si>
  <si>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</si>
  <si>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</si>
  <si>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</si>
  <si>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</si>
  <si>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</si>
  <si>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</si>
  <si>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</si>
  <si>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</si>
  <si>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</si>
  <si>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</si>
  <si>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</si>
  <si>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</si>
  <si>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</si>
  <si>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</si>
  <si>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</si>
  <si>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</si>
  <si>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</si>
  <si>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</si>
  <si>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</si>
  <si>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</si>
  <si>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</si>
  <si>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</si>
  <si>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</si>
  <si>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</si>
  <si>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</si>
  <si>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</si>
  <si>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</si>
  <si>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</si>
  <si>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</si>
  <si>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</si>
  <si>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</si>
  <si>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</si>
  <si>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Grabación en video de Jornada de formación sobre aplicación T-Canarias</t>
  </si>
  <si>
    <t>B35507276</t>
  </si>
  <si>
    <t>AUDIOVISUALES CANARIAS 2000 S.L.</t>
  </si>
  <si>
    <t>Adquisición de libro para la Unidad de Transparencia</t>
  </si>
  <si>
    <t>71545244H</t>
  </si>
  <si>
    <t>MARIA DEL CARMEN LLANOS LAJO</t>
  </si>
  <si>
    <t>El IGIC ES O</t>
  </si>
  <si>
    <t>CGC-18-M-001</t>
  </si>
  <si>
    <t>CGC-18-M-002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</si>
</sst>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231</v>
      </c>
      <c r="D11" s="28"/>
      <c r="E11" s="23"/>
      <c r="F11" s="23"/>
      <c r="G11" s="23"/>
      <c r="H11" s="23"/>
      <c r="I11" s="23"/>
      <c r="J11" s="23"/>
      <c r="K11" s="23"/>
      <c r="AA11" s="68" t="s">
        <v>233</v>
      </c>
      <c r="AB11" s="65" t="str">
        <f>C11</f>
        <v>UNIDAD DE TRANSPARENCIA</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UTRA</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M2" sqref="M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19962</v>
      </c>
      <c r="B2" s="44" t="s">
        <v>127</v>
      </c>
      <c r="C2" s="43" t="s">
        <v>19397</v>
      </c>
      <c r="D2" s="44"/>
      <c r="E2" s="43" t="s">
        <v>19955</v>
      </c>
      <c r="F2" s="43" t="str">
        <f>CPV!$A$9267</f>
        <v>92100000</v>
      </c>
      <c r="G2" s="43" t="s">
        <v>19335</v>
      </c>
      <c r="H2" s="46">
        <v>3.3333300000000003E-2</v>
      </c>
      <c r="I2" s="47">
        <v>888.01</v>
      </c>
      <c r="J2" s="47">
        <v>62.16</v>
      </c>
      <c r="K2" s="47">
        <v>888.01</v>
      </c>
      <c r="L2" s="47">
        <v>62.16</v>
      </c>
      <c r="M2" s="43"/>
      <c r="N2" s="48">
        <v>43256</v>
      </c>
      <c r="O2" s="44" t="s">
        <v>123</v>
      </c>
      <c r="P2" s="48"/>
      <c r="Q2" s="48"/>
      <c r="R2" s="48"/>
      <c r="S2" s="48"/>
      <c r="T2" s="43" t="s">
        <v>19956</v>
      </c>
      <c r="U2" s="43" t="s">
        <v>19957</v>
      </c>
      <c r="V2" s="43" t="s">
        <v>19569</v>
      </c>
      <c r="W2" s="48"/>
      <c r="X2" s="43"/>
      <c r="Y2" s="121" t="str">
        <f>IF(ISBLANK(A2),"",CONCATENATE($BF$10,"-",MID($BF$9,3,2),"-M_",A2))</f>
        <v>UTRA-18-M_CGC-18-M-001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950</v>
      </c>
      <c r="AK2" s="116">
        <f>ROUND(H2,0)</f>
        <v>0</v>
      </c>
      <c r="AL2" s="116">
        <f>ROUND(SUM(K2+L2),0)</f>
        <v>950</v>
      </c>
      <c r="AM2" s="119">
        <f>IF(ISBLANK(W2),N2,W2)</f>
        <v>43256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30.75" thickBot="1" x14ac:dyDescent="0.3">
      <c r="A3" s="43" t="s">
        <v>19963</v>
      </c>
      <c r="B3" s="44" t="s">
        <v>128</v>
      </c>
      <c r="C3" s="43" t="s">
        <v>19397</v>
      </c>
      <c r="D3" s="44" t="s">
        <v>130</v>
      </c>
      <c r="E3" s="43" t="s">
        <v>19958</v>
      </c>
      <c r="F3" s="43" t="str">
        <f>CPV!$A$1287</f>
        <v>22100000</v>
      </c>
      <c r="G3" s="43" t="s">
        <v>19335</v>
      </c>
      <c r="H3" s="46">
        <v>0.03</v>
      </c>
      <c r="I3" s="47">
        <v>156</v>
      </c>
      <c r="J3" s="47">
        <v>0.01</v>
      </c>
      <c r="K3" s="47">
        <v>156</v>
      </c>
      <c r="L3" s="47">
        <v>0.01</v>
      </c>
      <c r="M3" s="43"/>
      <c r="N3" s="48">
        <v>43301</v>
      </c>
      <c r="O3" s="44" t="s">
        <v>123</v>
      </c>
      <c r="P3" s="48"/>
      <c r="Q3" s="48"/>
      <c r="R3" s="48"/>
      <c r="S3" s="48"/>
      <c r="T3" s="43" t="s">
        <v>19959</v>
      </c>
      <c r="U3" s="43" t="s">
        <v>19960</v>
      </c>
      <c r="V3" s="43" t="s">
        <v>19569</v>
      </c>
      <c r="W3" s="48"/>
      <c r="X3" s="43" t="s">
        <v>19961</v>
      </c>
      <c r="Y3" s="121" t="str">
        <f t="shared" ref="Y3:Y66" si="2">IF(ISBLANK(A3),"",CONCATENATE($BF$10,"-",MID($BF$9,3,2),"-M_",A3))</f>
        <v>UTRA-18-M_CGC-18-M-002</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El IGIC ES O</v>
      </c>
      <c r="AD3" s="106" t="str">
        <f t="shared" ref="AD3:AD66" si="7">IF(ISBLANK(G3),"35",VLOOKUP(G3,$BQ$2:$BR$55,2,FALSE))</f>
        <v>35</v>
      </c>
      <c r="AE3" s="106" t="str">
        <f t="shared" ref="AE3:AE66" si="8">IF(ISBLANK(B3),"",VLOOKUP(Z3,$BN$2:$BO$5,2,FALSE))</f>
        <v>C</v>
      </c>
      <c r="AF3" s="113" t="str">
        <f t="shared" ref="AF3:AF66" si="9">IF(ISBLANK(D3),"",VLOOKUP(D3,$BU$2:$BV$5,2,FALSE))</f>
        <v>4</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156</v>
      </c>
      <c r="AK3" s="116">
        <f t="shared" ref="AK3:AK66" si="14">ROUND(H3,0)</f>
        <v>0</v>
      </c>
      <c r="AL3" s="116">
        <f t="shared" ref="AL3:AL66" si="15">ROUND(SUM(K3+L3),0)</f>
        <v>156</v>
      </c>
      <c r="AM3" s="119">
        <f t="shared" ref="AM3:AM66" si="16">IF(ISBLANK(W3),N3,W3)</f>
        <v>43301</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c r="B4" s="44"/>
      <c r="C4" s="43"/>
      <c r="D4" s="44"/>
      <c r="E4" s="43"/>
      <c r="F4" s="43"/>
      <c r="G4" s="43"/>
      <c r="H4" s="46"/>
      <c r="I4" s="47"/>
      <c r="J4" s="47"/>
      <c r="K4" s="47"/>
      <c r="L4" s="47"/>
      <c r="M4" s="43"/>
      <c r="N4" s="48"/>
      <c r="O4" s="44"/>
      <c r="P4" s="48"/>
      <c r="Q4" s="48"/>
      <c r="R4" s="48"/>
      <c r="S4" s="48"/>
      <c r="T4" s="43"/>
      <c r="U4" s="43"/>
      <c r="V4" s="43"/>
      <c r="W4" s="48"/>
      <c r="X4" s="43"/>
      <c r="Y4" s="121" t="str">
        <f t="shared" si="2"/>
        <v/>
      </c>
      <c r="Z4" s="45" t="str">
        <f t="shared" si="3"/>
        <v/>
      </c>
      <c r="AA4" s="55" t="str">
        <f t="shared" si="4"/>
        <v>ES</v>
      </c>
      <c r="AB4" s="57" t="str">
        <f t="shared" si="5"/>
        <v>2</v>
      </c>
      <c r="AC4" s="55" t="str">
        <f t="shared" si="6"/>
        <v>Sin observaciones</v>
      </c>
      <c r="AD4" s="106" t="str">
        <f t="shared" si="7"/>
        <v>35</v>
      </c>
      <c r="AE4" s="106" t="str">
        <f t="shared" si="8"/>
        <v/>
      </c>
      <c r="AF4" s="113" t="str">
        <f t="shared" si="9"/>
        <v/>
      </c>
      <c r="AG4" s="113" t="str">
        <f t="shared" si="10"/>
        <v>NO</v>
      </c>
      <c r="AH4" s="113" t="str">
        <f t="shared" si="11"/>
        <v>O</v>
      </c>
      <c r="AI4" s="113" t="str">
        <f t="shared" si="12"/>
        <v>S</v>
      </c>
      <c r="AJ4" s="116">
        <f t="shared" si="13"/>
        <v>0</v>
      </c>
      <c r="AK4" s="116">
        <f t="shared" si="14"/>
        <v>0</v>
      </c>
      <c r="AL4" s="116">
        <f t="shared" si="15"/>
        <v>0</v>
      </c>
      <c r="AM4" s="119">
        <f t="shared" si="16"/>
        <v>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5.75" thickBot="1" x14ac:dyDescent="0.3">
      <c r="A5" s="43"/>
      <c r="B5" s="44"/>
      <c r="C5" s="43"/>
      <c r="D5" s="44"/>
      <c r="E5" s="43"/>
      <c r="F5" s="43"/>
      <c r="G5" s="43"/>
      <c r="H5" s="46"/>
      <c r="I5" s="47"/>
      <c r="J5" s="47"/>
      <c r="K5" s="47"/>
      <c r="L5" s="47"/>
      <c r="M5" s="43"/>
      <c r="N5" s="48"/>
      <c r="O5" s="44"/>
      <c r="P5" s="48"/>
      <c r="Q5" s="48"/>
      <c r="R5" s="48"/>
      <c r="S5" s="48"/>
      <c r="T5" s="43"/>
      <c r="U5" s="43"/>
      <c r="V5" s="43"/>
      <c r="W5" s="48"/>
      <c r="X5" s="43"/>
      <c r="Y5" s="121" t="str">
        <f t="shared" si="2"/>
        <v/>
      </c>
      <c r="Z5" s="45" t="str">
        <f t="shared" si="3"/>
        <v/>
      </c>
      <c r="AA5" s="55" t="str">
        <f t="shared" si="4"/>
        <v>ES</v>
      </c>
      <c r="AB5" s="57" t="str">
        <f t="shared" si="5"/>
        <v>2</v>
      </c>
      <c r="AC5" s="55" t="str">
        <f t="shared" si="6"/>
        <v>Sin observaciones</v>
      </c>
      <c r="AD5" s="106" t="str">
        <f t="shared" si="7"/>
        <v>35</v>
      </c>
      <c r="AE5" s="106" t="str">
        <f t="shared" si="8"/>
        <v/>
      </c>
      <c r="AF5" s="113" t="str">
        <f t="shared" si="9"/>
        <v/>
      </c>
      <c r="AG5" s="113" t="str">
        <f t="shared" si="10"/>
        <v>NO</v>
      </c>
      <c r="AH5" s="113" t="str">
        <f t="shared" si="11"/>
        <v>O</v>
      </c>
      <c r="AI5" s="113" t="str">
        <f t="shared" si="12"/>
        <v>S</v>
      </c>
      <c r="AJ5" s="116">
        <f t="shared" si="13"/>
        <v>0</v>
      </c>
      <c r="AK5" s="116">
        <f t="shared" si="14"/>
        <v>0</v>
      </c>
      <c r="AL5" s="116">
        <f t="shared" si="15"/>
        <v>0</v>
      </c>
      <c r="AM5" s="119">
        <f t="shared" si="16"/>
        <v>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15.75" thickBot="1" x14ac:dyDescent="0.3">
      <c r="A6" s="43"/>
      <c r="B6" s="44"/>
      <c r="C6" s="43"/>
      <c r="D6" s="44"/>
      <c r="E6" s="43"/>
      <c r="F6" s="43"/>
      <c r="G6" s="43"/>
      <c r="H6" s="46"/>
      <c r="I6" s="47"/>
      <c r="J6" s="47"/>
      <c r="K6" s="47"/>
      <c r="L6" s="47"/>
      <c r="M6" s="43"/>
      <c r="N6" s="48"/>
      <c r="O6" s="44"/>
      <c r="P6" s="48"/>
      <c r="Q6" s="48"/>
      <c r="R6" s="48"/>
      <c r="S6" s="48"/>
      <c r="T6" s="43"/>
      <c r="U6" s="43"/>
      <c r="V6" s="43"/>
      <c r="W6" s="48"/>
      <c r="X6" s="43"/>
      <c r="Y6" s="121" t="str">
        <f t="shared" si="2"/>
        <v/>
      </c>
      <c r="Z6" s="45" t="str">
        <f t="shared" si="3"/>
        <v/>
      </c>
      <c r="AA6" s="55" t="str">
        <f t="shared" si="4"/>
        <v>ES</v>
      </c>
      <c r="AB6" s="57" t="str">
        <f t="shared" si="5"/>
        <v>2</v>
      </c>
      <c r="AC6" s="55" t="str">
        <f t="shared" si="6"/>
        <v>Sin observaciones</v>
      </c>
      <c r="AD6" s="106" t="str">
        <f t="shared" si="7"/>
        <v>35</v>
      </c>
      <c r="AE6" s="106" t="str">
        <f t="shared" si="8"/>
        <v/>
      </c>
      <c r="AF6" s="113" t="str">
        <f t="shared" si="9"/>
        <v/>
      </c>
      <c r="AG6" s="113" t="str">
        <f t="shared" si="10"/>
        <v>NO</v>
      </c>
      <c r="AH6" s="113" t="str">
        <f t="shared" si="11"/>
        <v>O</v>
      </c>
      <c r="AI6" s="113" t="str">
        <f t="shared" si="12"/>
        <v>S</v>
      </c>
      <c r="AJ6" s="116">
        <f t="shared" si="13"/>
        <v>0</v>
      </c>
      <c r="AK6" s="116">
        <f t="shared" si="14"/>
        <v>0</v>
      </c>
      <c r="AL6" s="116">
        <f t="shared" si="15"/>
        <v>0</v>
      </c>
      <c r="AM6" s="119">
        <f t="shared" si="16"/>
        <v>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c r="B7" s="44"/>
      <c r="C7" s="43"/>
      <c r="D7" s="44"/>
      <c r="E7" s="43"/>
      <c r="F7" s="43"/>
      <c r="G7" s="43"/>
      <c r="H7" s="46"/>
      <c r="I7" s="47"/>
      <c r="J7" s="47"/>
      <c r="K7" s="47"/>
      <c r="L7" s="47"/>
      <c r="M7" s="43"/>
      <c r="N7" s="48"/>
      <c r="O7" s="44"/>
      <c r="P7" s="48"/>
      <c r="Q7" s="48"/>
      <c r="R7" s="48"/>
      <c r="S7" s="48"/>
      <c r="T7" s="43"/>
      <c r="U7" s="43"/>
      <c r="V7" s="43"/>
      <c r="W7" s="48"/>
      <c r="X7" s="43"/>
      <c r="Y7" s="121" t="str">
        <f t="shared" si="2"/>
        <v/>
      </c>
      <c r="Z7" s="45" t="str">
        <f t="shared" si="3"/>
        <v/>
      </c>
      <c r="AA7" s="55" t="str">
        <f t="shared" si="4"/>
        <v>ES</v>
      </c>
      <c r="AB7" s="57" t="str">
        <f t="shared" si="5"/>
        <v>2</v>
      </c>
      <c r="AC7" s="55" t="str">
        <f t="shared" si="6"/>
        <v>Sin observaciones</v>
      </c>
      <c r="AD7" s="106" t="str">
        <f t="shared" si="7"/>
        <v>35</v>
      </c>
      <c r="AE7" s="106" t="str">
        <f t="shared" si="8"/>
        <v/>
      </c>
      <c r="AF7" s="113" t="str">
        <f t="shared" si="9"/>
        <v/>
      </c>
      <c r="AG7" s="113" t="str">
        <f t="shared" si="10"/>
        <v>NO</v>
      </c>
      <c r="AH7" s="113" t="str">
        <f t="shared" si="11"/>
        <v>O</v>
      </c>
      <c r="AI7" s="113" t="str">
        <f t="shared" si="12"/>
        <v>S</v>
      </c>
      <c r="AJ7" s="116">
        <f t="shared" si="13"/>
        <v>0</v>
      </c>
      <c r="AK7" s="116">
        <f t="shared" si="14"/>
        <v>0</v>
      </c>
      <c r="AL7" s="116">
        <f t="shared" si="15"/>
        <v>0</v>
      </c>
      <c r="AM7" s="119">
        <f t="shared" si="16"/>
        <v>0</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75" thickBot="1" x14ac:dyDescent="0.3">
      <c r="A8" s="43"/>
      <c r="B8" s="44"/>
      <c r="C8" s="43"/>
      <c r="D8" s="44"/>
      <c r="E8" s="43"/>
      <c r="F8" s="43"/>
      <c r="G8" s="43"/>
      <c r="H8" s="46"/>
      <c r="I8" s="47"/>
      <c r="J8" s="47"/>
      <c r="K8" s="47"/>
      <c r="L8" s="47"/>
      <c r="M8" s="43"/>
      <c r="N8" s="48"/>
      <c r="O8" s="44"/>
      <c r="P8" s="48"/>
      <c r="Q8" s="48"/>
      <c r="R8" s="48"/>
      <c r="S8" s="48"/>
      <c r="T8" s="43"/>
      <c r="U8" s="43"/>
      <c r="V8" s="43"/>
      <c r="W8" s="48"/>
      <c r="X8" s="43"/>
      <c r="Y8" s="121" t="str">
        <f t="shared" si="2"/>
        <v/>
      </c>
      <c r="Z8" s="45" t="str">
        <f t="shared" si="3"/>
        <v/>
      </c>
      <c r="AA8" s="55" t="str">
        <f t="shared" si="4"/>
        <v>ES</v>
      </c>
      <c r="AB8" s="57" t="str">
        <f t="shared" si="5"/>
        <v>2</v>
      </c>
      <c r="AC8" s="55" t="str">
        <f t="shared" si="6"/>
        <v>Sin observaciones</v>
      </c>
      <c r="AD8" s="106" t="str">
        <f t="shared" si="7"/>
        <v>35</v>
      </c>
      <c r="AE8" s="106" t="str">
        <f t="shared" si="8"/>
        <v/>
      </c>
      <c r="AF8" s="113" t="str">
        <f t="shared" si="9"/>
        <v/>
      </c>
      <c r="AG8" s="113" t="str">
        <f t="shared" si="10"/>
        <v>NO</v>
      </c>
      <c r="AH8" s="113" t="str">
        <f t="shared" si="11"/>
        <v>O</v>
      </c>
      <c r="AI8" s="113" t="str">
        <f t="shared" si="12"/>
        <v>S</v>
      </c>
      <c r="AJ8" s="116">
        <f t="shared" si="13"/>
        <v>0</v>
      </c>
      <c r="AK8" s="116">
        <f t="shared" si="14"/>
        <v>0</v>
      </c>
      <c r="AL8" s="116">
        <f t="shared" si="15"/>
        <v>0</v>
      </c>
      <c r="AM8" s="119">
        <f t="shared" si="16"/>
        <v>0</v>
      </c>
      <c r="BE8" s="74" t="s">
        <v>233</v>
      </c>
      <c r="BF8" s="65" t="str">
        <f>Entidad!AB11</f>
        <v>UNIDAD DE TRANSPARENCIA</v>
      </c>
      <c r="BG8" s="72"/>
      <c r="BH8" s="72"/>
      <c r="BO8" s="74" t="s">
        <v>19390</v>
      </c>
      <c r="BP8" s="74" t="s">
        <v>19392</v>
      </c>
      <c r="BQ8" s="97" t="s">
        <v>19290</v>
      </c>
      <c r="BR8" s="98" t="s">
        <v>304</v>
      </c>
    </row>
    <row r="9" spans="1:80" x14ac:dyDescent="0.25">
      <c r="A9" s="43"/>
      <c r="B9" s="44"/>
      <c r="C9" s="43"/>
      <c r="D9" s="44"/>
      <c r="E9" s="43"/>
      <c r="F9" s="43"/>
      <c r="G9" s="43"/>
      <c r="H9" s="46"/>
      <c r="I9" s="47"/>
      <c r="J9" s="47"/>
      <c r="K9" s="47"/>
      <c r="L9" s="47"/>
      <c r="M9" s="43"/>
      <c r="N9" s="48"/>
      <c r="O9" s="44"/>
      <c r="P9" s="48"/>
      <c r="Q9" s="48"/>
      <c r="R9" s="48"/>
      <c r="S9" s="48"/>
      <c r="T9" s="43"/>
      <c r="U9" s="43"/>
      <c r="V9" s="43"/>
      <c r="W9" s="48"/>
      <c r="X9" s="43"/>
      <c r="Y9" s="121" t="str">
        <f t="shared" si="2"/>
        <v/>
      </c>
      <c r="Z9" s="45" t="str">
        <f t="shared" si="3"/>
        <v/>
      </c>
      <c r="AA9" s="55" t="str">
        <f t="shared" si="4"/>
        <v>ES</v>
      </c>
      <c r="AB9" s="57" t="str">
        <f t="shared" si="5"/>
        <v>2</v>
      </c>
      <c r="AC9" s="55" t="str">
        <f t="shared" si="6"/>
        <v>Sin observaciones</v>
      </c>
      <c r="AD9" s="106" t="str">
        <f t="shared" si="7"/>
        <v>35</v>
      </c>
      <c r="AE9" s="106" t="str">
        <f t="shared" si="8"/>
        <v/>
      </c>
      <c r="AF9" s="113" t="str">
        <f t="shared" si="9"/>
        <v/>
      </c>
      <c r="AG9" s="113" t="str">
        <f t="shared" si="10"/>
        <v>NO</v>
      </c>
      <c r="AH9" s="113" t="str">
        <f t="shared" si="11"/>
        <v>O</v>
      </c>
      <c r="AI9" s="113" t="str">
        <f t="shared" si="12"/>
        <v>S</v>
      </c>
      <c r="AJ9" s="116">
        <f t="shared" si="13"/>
        <v>0</v>
      </c>
      <c r="AK9" s="116">
        <f t="shared" si="14"/>
        <v>0</v>
      </c>
      <c r="AL9" s="116">
        <f t="shared" si="15"/>
        <v>0</v>
      </c>
      <c r="AM9" s="119">
        <f t="shared" si="16"/>
        <v>0</v>
      </c>
      <c r="BE9" s="72" t="s">
        <v>23</v>
      </c>
      <c r="BF9" s="10" t="str">
        <f>Entidad!AB12</f>
        <v>2018</v>
      </c>
      <c r="BG9" s="72"/>
      <c r="BH9" s="72"/>
      <c r="BI9" s="75" t="s">
        <v>19424</v>
      </c>
      <c r="BO9" s="74" t="s">
        <v>33</v>
      </c>
      <c r="BP9" s="74" t="s">
        <v>19393</v>
      </c>
      <c r="BQ9" s="97" t="s">
        <v>19291</v>
      </c>
      <c r="BR9" s="98" t="s">
        <v>305</v>
      </c>
    </row>
    <row r="10" spans="1:80" ht="15.75" thickBot="1" x14ac:dyDescent="0.3">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UTRA</v>
      </c>
      <c r="BG10" s="72"/>
      <c r="BH10" s="72"/>
      <c r="BI10" s="108" t="s">
        <v>123</v>
      </c>
      <c r="BO10" s="74" t="s">
        <v>34</v>
      </c>
      <c r="BP10" s="74" t="s">
        <v>19394</v>
      </c>
      <c r="BQ10" s="97" t="s">
        <v>19292</v>
      </c>
      <c r="BR10" s="98" t="s">
        <v>306</v>
      </c>
    </row>
    <row r="11" spans="1:80" x14ac:dyDescent="0.25">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1270" workbookViewId="0">
      <selection activeCell="A1287" sqref="A1287"/>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39"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2019-01-25T13:12:43Z</cp:lastPrinted>
  <dcterms:created xsi:type="dcterms:W3CDTF">2019-01-14T08:13:27Z</dcterms:created>
  <dcterms:modified xsi:type="dcterms:W3CDTF">2019-02-11T13:14:35Z</dcterms:modified>
</cp:coreProperties>
</file>